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7380" tabRatio="944" activeTab="2"/>
  </bookViews>
  <sheets>
    <sheet name="1. Титульный" sheetId="1" r:id="rId1"/>
    <sheet name="Лист1" sheetId="2" r:id="rId2"/>
    <sheet name="4. Таблица 2" sheetId="3" r:id="rId3"/>
    <sheet name="Табл 2.1" sheetId="4" r:id="rId4"/>
    <sheet name="6. Табл. 3,4" sheetId="5" r:id="rId5"/>
    <sheet name="7. Прилож. 1 ПФХД" sheetId="6" r:id="rId6"/>
    <sheet name="Прил 2.1" sheetId="7" r:id="rId7"/>
    <sheet name="Лист3" sheetId="8" r:id="rId8"/>
    <sheet name="Лист4" sheetId="9" r:id="rId9"/>
    <sheet name="9.Прил. 2.2 ПФХД" sheetId="10" r:id="rId10"/>
  </sheets>
  <definedNames>
    <definedName name="_xlnm.Print_Titles" localSheetId="2">'4. Таблица 2'!$7:$11</definedName>
    <definedName name="_xlnm.Print_Area" localSheetId="2">'4. Таблица 2'!$A$1:$L$55</definedName>
    <definedName name="_xlnm.Print_Area" localSheetId="4">'6. Табл. 3,4'!$A$1:$BY$27</definedName>
  </definedNames>
  <calcPr fullCalcOnLoad="1"/>
</workbook>
</file>

<file path=xl/sharedStrings.xml><?xml version="1.0" encoding="utf-8"?>
<sst xmlns="http://schemas.openxmlformats.org/spreadsheetml/2006/main" count="926" uniqueCount="496">
  <si>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</si>
  <si>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</si>
  <si>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</si>
  <si>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</si>
  <si>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</si>
  <si>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</si>
  <si>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</si>
  <si>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</si>
  <si>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</si>
  <si>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</si>
  <si>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</si>
  <si>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</si>
  <si>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</si>
  <si>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</si>
  <si>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</si>
  <si>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</si>
  <si>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</si>
  <si>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</si>
  <si>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</si>
  <si>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</si>
  <si>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</si>
  <si>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</si>
  <si>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</si>
  <si>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</si>
  <si>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</si>
  <si>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</si>
  <si>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</si>
  <si>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</si>
  <si>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</si>
  <si>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</si>
  <si>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</si>
  <si>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</si>
  <si>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</si>
  <si>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</si>
  <si>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</si>
  <si>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</si>
  <si>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</si>
  <si>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Районный коэффициент</t>
  </si>
  <si>
    <t>по должностному окладу</t>
  </si>
  <si>
    <t>по выплатам стимулирующего характера</t>
  </si>
  <si>
    <t>Наименование расходов</t>
  </si>
  <si>
    <t>Налоговая база, руб.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</si>
  <si>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</si>
  <si>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</si>
  <si>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</si>
  <si>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</si>
  <si>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</si>
  <si>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</si>
  <si>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</si>
  <si>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</si>
  <si>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</si>
  <si>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</si>
  <si>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Размер одной выплаты, руб.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</si>
  <si>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</si>
  <si>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</si>
  <si>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</si>
  <si>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</si>
  <si>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Количество</t>
  </si>
  <si>
    <t>Объект</t>
  </si>
  <si>
    <t>Количество договоров</t>
  </si>
  <si>
    <t>Средняя стоимость, руб.</t>
  </si>
  <si>
    <t>Численность работников, получающих пособие</t>
  </si>
  <si>
    <t>Количество выплат в год на одного работника</t>
  </si>
  <si>
    <t>Сведения о средствах, поступающих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</si>
  <si>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</si>
  <si>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</si>
  <si>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</si>
  <si>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</si>
  <si>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</si>
  <si>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СВЕДЕНИЯ</t>
  </si>
  <si>
    <t>Наименование субсидии</t>
  </si>
  <si>
    <t>Код объекта ФАИП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</si>
  <si>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</si>
  <si>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</si>
  <si>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</si>
  <si>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</si>
  <si>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</si>
  <si>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</si>
  <si>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Всего</t>
  </si>
  <si>
    <t>Средний размер выплаты на одного работника в день, руб.</t>
  </si>
  <si>
    <t>КОДЫ</t>
  </si>
  <si>
    <t>ИНН/КПП</t>
  </si>
  <si>
    <t>Таблица 3</t>
  </si>
  <si>
    <t>Таблица 4</t>
  </si>
  <si>
    <t>безвозмездные перечисления организациям</t>
  </si>
  <si>
    <t>10</t>
  </si>
  <si>
    <t>(подпись)</t>
  </si>
  <si>
    <t>(расшифровка подписи)</t>
  </si>
  <si>
    <t>"</t>
  </si>
  <si>
    <t xml:space="preserve"> г.</t>
  </si>
  <si>
    <t>Дата</t>
  </si>
  <si>
    <t>по ОКПО</t>
  </si>
  <si>
    <t>по ОКЕИ</t>
  </si>
  <si>
    <t>Год начала закупки</t>
  </si>
  <si>
    <t>всего на закупки</t>
  </si>
  <si>
    <t>на _____________ 201___ г.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</si>
  <si>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</si>
  <si>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оплата труда и начисления на выплаты по оплате труда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</si>
  <si>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</si>
  <si>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5.1</t>
  </si>
  <si>
    <t>0001</t>
  </si>
  <si>
    <t>(очередной финансовый год)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</si>
  <si>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</si>
  <si>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010</t>
  </si>
  <si>
    <t>020</t>
  </si>
  <si>
    <t>030</t>
  </si>
  <si>
    <t>040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</si>
  <si>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</si>
  <si>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</si>
  <si>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</si>
  <si>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</si>
  <si>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</si>
  <si>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</si>
  <si>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</si>
  <si>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</si>
  <si>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0501016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</si>
  <si>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</si>
  <si>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</si>
  <si>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</si>
  <si>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от "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</si>
  <si>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</si>
  <si>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</si>
  <si>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</si>
  <si>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</si>
  <si>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</si>
  <si>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</si>
  <si>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</si>
  <si>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</si>
  <si>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</si>
  <si>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</si>
  <si>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</si>
  <si>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</si>
  <si>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Код
субсидии</t>
  </si>
  <si>
    <t>Код 
по бюджетной классификации Российской Федерации</t>
  </si>
  <si>
    <t>Разрешенный к использованию</t>
  </si>
  <si>
    <t>остаток субсидии прошлых лет</t>
  </si>
  <si>
    <t>на начало 20</t>
  </si>
  <si>
    <t>х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</si>
  <si>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</si>
  <si>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</si>
  <si>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</si>
  <si>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</si>
  <si>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</si>
  <si>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</si>
  <si>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</si>
  <si>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</si>
  <si>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</si>
  <si>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</si>
  <si>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</si>
  <si>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</si>
  <si>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Код видов расходов</t>
  </si>
  <si>
    <t xml:space="preserve">Источник финансового обеспечения </t>
  </si>
  <si>
    <t>№ 
п/п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</si>
  <si>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</si>
  <si>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</si>
  <si>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</si>
  <si>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</si>
  <si>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</si>
  <si>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</si>
  <si>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</si>
  <si>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</si>
  <si>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</si>
  <si>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Размер базы 
для начисления страховых взносов, руб.</t>
  </si>
  <si>
    <t>Сумма 
взноса, 
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</si>
  <si>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</si>
  <si>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</si>
  <si>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</si>
  <si>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</si>
  <si>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</si>
  <si>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</si>
  <si>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</si>
  <si>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</si>
  <si>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</si>
  <si>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</si>
  <si>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</si>
  <si>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</si>
  <si>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</si>
  <si>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</si>
  <si>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</si>
  <si>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</si>
  <si>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</si>
  <si>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</si>
  <si>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</si>
  <si>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</si>
  <si>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</si>
  <si>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</si>
  <si>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</si>
  <si>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</si>
  <si>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</si>
  <si>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</si>
  <si>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</si>
  <si>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</si>
  <si>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</si>
  <si>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</si>
  <si>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</si>
  <si>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</si>
  <si>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</si>
  <si>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</si>
  <si>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</si>
  <si>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</si>
  <si>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</si>
  <si>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</si>
  <si>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</si>
  <si>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</si>
  <si>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</si>
  <si>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Сумма, руб. 
(гр. 2 x гр. 3)</t>
  </si>
  <si>
    <t>План финансово-хозяйственной деятельности государственного (муниципального)</t>
  </si>
  <si>
    <t>ПЛАН</t>
  </si>
  <si>
    <t>ФИНАНСОВО-ХОЗЯЙСТВЕННОЙ ДЕЯТЕЛЬНОСТИ ГОСУДАРСТВЕННОМУ (МУНИЦИПАЛЬНОМУ) УЧРЕЖДЕНИЮ НА 20</t>
  </si>
  <si>
    <t>2001</t>
  </si>
  <si>
    <t>во временное распоряжение учреждения (подразделения)</t>
  </si>
  <si>
    <t>Сумма (руб., с точностью до двух знаков после запятой - 0,00)
услуги, руб.</t>
  </si>
  <si>
    <t>Сумма (тыс. руб.)
услуги, руб.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</si>
  <si>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</si>
  <si>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</si>
  <si>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</si>
  <si>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</si>
  <si>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глава администрации муниципального образования "Выборгский район"</t>
  </si>
  <si>
    <t>Ленинградской области</t>
  </si>
  <si>
    <t>Г А Орлов</t>
  </si>
  <si>
    <t>09</t>
  </si>
  <si>
    <t>января</t>
  </si>
  <si>
    <t>19</t>
  </si>
  <si>
    <t>муниципальное бюджетное учреждение дополнительного образования "Рощинская школа искусств"</t>
  </si>
  <si>
    <t>41802438</t>
  </si>
  <si>
    <t>4704012592/470401001</t>
  </si>
  <si>
    <t>41615158</t>
  </si>
  <si>
    <t>901</t>
  </si>
  <si>
    <t>383</t>
  </si>
  <si>
    <t>местный бюджет</t>
  </si>
  <si>
    <t>администрация муниципального образования "Выборгский район" Ленинградской области</t>
  </si>
  <si>
    <t>комитет фнансов администрации муниципального образования "Выборгский район" Ленинградской области</t>
  </si>
  <si>
    <t>руб</t>
  </si>
  <si>
    <t>Российская Федерация , 188820 , Ленинградская область ,Выборгский район , пос.Рощино,Безымянный пер.,д 7</t>
  </si>
  <si>
    <t>Васильева М М</t>
  </si>
  <si>
    <t>Аршинова Ю В</t>
  </si>
  <si>
    <t>главный бухгалтер</t>
  </si>
  <si>
    <t>8(81378)64-080</t>
  </si>
  <si>
    <t>90107030703000000211</t>
  </si>
  <si>
    <t>90107030703000000213</t>
  </si>
  <si>
    <t>90107030703000000221</t>
  </si>
  <si>
    <t>90107030703000000223</t>
  </si>
  <si>
    <t>90107030703000000225</t>
  </si>
  <si>
    <t>90107030703000126225</t>
  </si>
  <si>
    <t>90107030703000000226</t>
  </si>
  <si>
    <t>90100000000000000131</t>
  </si>
  <si>
    <t>90107030703000000310</t>
  </si>
  <si>
    <t>IV. Показатели выплат по расходам на закупку товаров, работ, услуг учреждения</t>
  </si>
  <si>
    <t>Сумма выплат по расходам на закупку товаров, работ и услуг, руб.</t>
  </si>
  <si>
    <t>в соответсвии с Федеральным законом от 05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</si>
  <si>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соответсвии с Федеральным законом от 18 июля 2011 г. № 223-ФЗ "О закупках товаров, работ, услуг отдельными видами юридических лиц"</t>
  </si>
  <si>
    <t>4</t>
  </si>
  <si>
    <t>5</t>
  </si>
  <si>
    <t>6</t>
  </si>
  <si>
    <t>7</t>
  </si>
  <si>
    <t>8</t>
  </si>
  <si>
    <t>9</t>
  </si>
  <si>
    <t>11</t>
  </si>
  <si>
    <t>Выплаты по расходам на закупку товаров, работ, услуг, всего:</t>
  </si>
  <si>
    <t>в том числе:
на оплату контрактов заключенных до начала очередного финансового года:</t>
  </si>
  <si>
    <t>1001</t>
  </si>
  <si>
    <t>Услуги связи</t>
  </si>
  <si>
    <t>1002</t>
  </si>
  <si>
    <t>Коммунальные услуги</t>
  </si>
  <si>
    <t>1003</t>
  </si>
  <si>
    <t>Обслуживание и ремонт АПС</t>
  </si>
  <si>
    <t>1004</t>
  </si>
  <si>
    <t>ТО и ремонт автомобилей</t>
  </si>
  <si>
    <t>1005</t>
  </si>
  <si>
    <t>Юридические услуги</t>
  </si>
  <si>
    <t>1006</t>
  </si>
  <si>
    <t>Охранные услуги</t>
  </si>
  <si>
    <t>1007</t>
  </si>
  <si>
    <t>Обслуживание и ремонт охранных систем</t>
  </si>
  <si>
    <t>1008</t>
  </si>
  <si>
    <t>Услуги по информационной поддержке ПК "1С Бухгалтерия"</t>
  </si>
  <si>
    <t>1009</t>
  </si>
  <si>
    <t>Услуги по информационной поддержке ПК "ИСС Техэксперт"</t>
  </si>
  <si>
    <t>1010</t>
  </si>
  <si>
    <t>Услуги по информационной поддержке ПК "Сметный калькулятор</t>
  </si>
  <si>
    <t>1011</t>
  </si>
  <si>
    <t>Услуги по информационной поддержке ПК "Консультант-Плюс"</t>
  </si>
  <si>
    <t>1012</t>
  </si>
  <si>
    <t>Покупка запчастей</t>
  </si>
  <si>
    <t>1013</t>
  </si>
  <si>
    <t>Поставка топлива</t>
  </si>
  <si>
    <t>1014</t>
  </si>
  <si>
    <t>на закупку товаров, работ, услуг по году начала закупки:</t>
  </si>
  <si>
    <t>2002</t>
  </si>
  <si>
    <t>2003</t>
  </si>
  <si>
    <t>2004</t>
  </si>
  <si>
    <t>Текущий ремонт</t>
  </si>
  <si>
    <t>2005</t>
  </si>
  <si>
    <t>Услуги по заправке картриджей для оргтехники</t>
  </si>
  <si>
    <t>2006</t>
  </si>
  <si>
    <t>2007</t>
  </si>
  <si>
    <t>2008</t>
  </si>
  <si>
    <t>2009</t>
  </si>
  <si>
    <t>2010</t>
  </si>
  <si>
    <t>2011</t>
  </si>
  <si>
    <t>Приобретение угля и дров</t>
  </si>
  <si>
    <t>2012</t>
  </si>
  <si>
    <t>Оплата иных платежей</t>
  </si>
  <si>
    <t>2013</t>
  </si>
  <si>
    <t>Аренда зала</t>
  </si>
  <si>
    <t>2014</t>
  </si>
  <si>
    <t>ОСАГО на три автомобиля</t>
  </si>
  <si>
    <t>2015</t>
  </si>
  <si>
    <t>Приобретение канцтоваров</t>
  </si>
  <si>
    <t>2016</t>
  </si>
  <si>
    <t>Приобретение ОС</t>
  </si>
  <si>
    <t>2017</t>
  </si>
  <si>
    <t>Изготовление дипломов и грамот</t>
  </si>
  <si>
    <t>2018</t>
  </si>
  <si>
    <t>Поставка питьевой воды</t>
  </si>
  <si>
    <t>2019</t>
  </si>
  <si>
    <t>Приобретение кубков призов для награждения</t>
  </si>
  <si>
    <t>2020</t>
  </si>
  <si>
    <t>Медосмотр сотрудников</t>
  </si>
  <si>
    <t>2021</t>
  </si>
  <si>
    <t>Обучение сотрудников</t>
  </si>
  <si>
    <t>2022</t>
  </si>
  <si>
    <t>Продление лицензий программных комплексов и подписка</t>
  </si>
  <si>
    <t>2023</t>
  </si>
  <si>
    <t>Приобретение хозтоваров</t>
  </si>
  <si>
    <t>2024</t>
  </si>
  <si>
    <t>Покупка картриджей для оргтехники</t>
  </si>
  <si>
    <t>2025</t>
  </si>
  <si>
    <r>
      <t>на 20</t>
    </r>
    <r>
      <rPr>
        <u val="single"/>
        <sz val="11"/>
        <color indexed="8"/>
        <rFont val="Times New Roman"/>
        <family val="1"/>
      </rPr>
      <t>19</t>
    </r>
    <r>
      <rPr>
        <sz val="11"/>
        <color indexed="8"/>
        <rFont val="Times New Roman"/>
        <family val="1"/>
      </rPr>
      <t xml:space="preserve"> г.
очередной финансовый год</t>
    </r>
  </si>
  <si>
    <t>на 2020 г. 
1-ый год планового периода</t>
  </si>
  <si>
    <t>на 2021 г.
2-ой год планового периода</t>
  </si>
  <si>
    <r>
      <t>на 20</t>
    </r>
    <r>
      <rPr>
        <u val="single"/>
        <sz val="11"/>
        <color indexed="8"/>
        <rFont val="Times New Roman"/>
        <family val="1"/>
      </rPr>
      <t>20</t>
    </r>
    <r>
      <rPr>
        <sz val="11"/>
        <color indexed="8"/>
        <rFont val="Times New Roman"/>
        <family val="1"/>
      </rPr>
      <t xml:space="preserve"> г. 
1-ый год планового периода</t>
    </r>
  </si>
  <si>
    <t>Расчеты (обоснования) к плану финансово-хозяйственной деятельности</t>
  </si>
  <si>
    <t>Источник финансового обеспечения</t>
  </si>
  <si>
    <t>Субсидии на выполнение муниципального задания</t>
  </si>
  <si>
    <t>1.1. Расчет (обоснования) расходов на оплату труда</t>
  </si>
  <si>
    <t>№ п/п</t>
  </si>
  <si>
    <t>Группа должностей</t>
  </si>
  <si>
    <t>Установленная численность</t>
  </si>
  <si>
    <t>Среднемесячный размер оплаты труда на одного работника, руб.:</t>
  </si>
  <si>
    <t>Ежемесячная надбавка к должностному окладу,
%</t>
  </si>
  <si>
    <t>Фонд оплты труда в год,
руб. 
(гр.3 х гр.4 (1+ гр. 8/100)х гр. 9 х12)</t>
  </si>
  <si>
    <t>по выплатам компесационного характера</t>
  </si>
  <si>
    <t>директор</t>
  </si>
  <si>
    <t>зам директора</t>
  </si>
  <si>
    <t>бухгалтер</t>
  </si>
  <si>
    <t>заведующий хозяййством</t>
  </si>
  <si>
    <t>гардеробщик</t>
  </si>
  <si>
    <t>вахтер</t>
  </si>
  <si>
    <t>настройщик</t>
  </si>
  <si>
    <t xml:space="preserve">рабочий по комплексному обс.здания </t>
  </si>
  <si>
    <t>уборщик служебных помещений</t>
  </si>
  <si>
    <t>дворник</t>
  </si>
  <si>
    <t>кочегар</t>
  </si>
  <si>
    <t>преподаватели</t>
  </si>
  <si>
    <t>Итого:</t>
  </si>
  <si>
    <t>1.2. Расчет (обоснования) выплат персоналу при направлении в служебные командировки</t>
  </si>
  <si>
    <t>Средний размер выплаты на одного работника в день,
руб.</t>
  </si>
  <si>
    <t>Количество работников,
чел.</t>
  </si>
  <si>
    <t>Количество дней</t>
  </si>
  <si>
    <t>Сумма, руб.
(гр. 3 х гр. 4 х гр. 5)</t>
  </si>
  <si>
    <t>1.3. Расчет (обоснования) выплат персоналу по уходу за ребенком</t>
  </si>
  <si>
    <t>Размер выплаты (пособия) в месяц,
руб.</t>
  </si>
  <si>
    <t>Пособие по уходу за ребенком</t>
  </si>
  <si>
    <t>Размер базы для начисления страховых взносов,
руб.</t>
  </si>
  <si>
    <t>Сумма взносов,
руб.</t>
  </si>
  <si>
    <t xml:space="preserve">   в том числе:
по ставке 22,0 %</t>
  </si>
  <si>
    <t xml:space="preserve">        по ставке 10,0 %</t>
  </si>
  <si>
    <t xml:space="preserve">        с применением пониженных тарифов взносов в Пенсионный фонд Российской Федерации для отдельных категорий плательщиков</t>
  </si>
  <si>
    <t xml:space="preserve">        в том числе:
обязательное социальное страхование на случай временной нетрудоспособности и в связи с материнством по ставке 2,9 % </t>
  </si>
  <si>
    <t xml:space="preserve">        с применение ставки взносов в Фонд социального страхования российской Федерации по стоавке 0,0 %</t>
  </si>
  <si>
    <t xml:space="preserve">        обязательное социальное страхование от несчатсных случаев на производстве и профессиональных заболеваний по ставке 0,2 %</t>
  </si>
  <si>
    <t xml:space="preserve">        обязательное социальное страхование от несчатсных случаев на производстве и профессиональных заболеваний по ставке 0,__ %</t>
  </si>
  <si>
    <t>Страховые взносы в Федеральный фонд обязательного медицинского страхования, всего (по ставке 5,1 %)</t>
  </si>
  <si>
    <t>Итого</t>
  </si>
  <si>
    <t>I. Сведения о деятельности муниципального бюджетного учреждения</t>
  </si>
  <si>
    <t>- формирование и развитие творческих способностей детей и взрослых</t>
  </si>
  <si>
    <t>- удовлетворение индивидуальных потребностей детей и взрослых в нравственном и физическом совершенствовании</t>
  </si>
  <si>
    <t>-формирование культуры здорового и безопасного образа жизни детей и взрослых</t>
  </si>
  <si>
    <t>-укрепление здоровья</t>
  </si>
  <si>
    <t>- организация свободного времени детей и взрослых</t>
  </si>
  <si>
    <t>- адаптация детей к жизни в обществе</t>
  </si>
  <si>
    <t>- профессиональная ориентация детей</t>
  </si>
  <si>
    <t>- выявление и поддержка детей, проявивших выдающиеся способности</t>
  </si>
  <si>
    <t>-выявление одаренных детей в раннем  создание условий для их художественного образования и эстетического приобретения ими знаний, умений, навыков в области выбранного вида искусств, опыта творческой деятельности и осуществления их подготовки к получению профессионального образования в области искусств</t>
  </si>
  <si>
    <t xml:space="preserve">- реализация дополнительных общеобразовательных предпрофессиональных программ в области музыкального, хореографического, изобразительного и театрального искусства </t>
  </si>
  <si>
    <t xml:space="preserve">- реализация дополнительных общеобразовательных общеразвивающих программ в области музыкального, хореографического, изобразительного и театрального искусства </t>
  </si>
  <si>
    <t>реализация дополнительных общеобразовательных предпрофессиональных программ в области искусств (фортепиано)</t>
  </si>
  <si>
    <t>реализация дополнительных общеобразовательных предпрофессиональных программ в области искусств (струнные инструменты)</t>
  </si>
  <si>
    <t>реализация дополнительных общеобразовательных предпрофессиональных программ в области искусств (духовые инструменты)</t>
  </si>
  <si>
    <t>реализация дополнительных общеобразовательных предпрофессиональных программ в области искусств (народные инструменты)</t>
  </si>
  <si>
    <t>реализация дополнительных общеобразовательных предпрофессиональных программ в области искусств (хоровое пение)</t>
  </si>
  <si>
    <t>реализация дополнительных общеобразовательных предпрофессиональных программ в области искусств (хореографическое искусство)</t>
  </si>
  <si>
    <t>реализация дополнительных общеобразовательных предпрофессиональных программ в области искусств (живопись)</t>
  </si>
  <si>
    <t xml:space="preserve">реализация дополнительных общеразвивающих программ в области искусств </t>
  </si>
  <si>
    <t>1.3.1 Перечень услуг (работ), осуществляемых на платной основе:</t>
  </si>
  <si>
    <t xml:space="preserve">- изучение специальных дисциплин за рамками реализуемых программ: групповое занятие (художественное отделение) </t>
  </si>
  <si>
    <t xml:space="preserve">- изучение специальных дисциплин за рамками реализуемых программ: групповое занятие (хореографическое отделение) </t>
  </si>
  <si>
    <t xml:space="preserve">- изучение специальных дисциплин за рамками реализуемых программ: групповое занятие (музыкальное отделение-хоровое сольфеджио) </t>
  </si>
  <si>
    <t xml:space="preserve">- изучение специальных дисциплин за рамками реализуемых программ: индивидуальное занятие (музыкальное отделение- специальность) </t>
  </si>
  <si>
    <t>1.4 Общая балансовая стоимость недвижимого имущества</t>
  </si>
  <si>
    <t>Сумма</t>
  </si>
  <si>
    <t>Общая балансовая стоимость недвижимого муниципального имущества, всего</t>
  </si>
  <si>
    <t xml:space="preserve"> - стоимость имущества, закрепленного собственником имущества за муниципальным бюджетным учреждением на праве оперативного управления</t>
  </si>
  <si>
    <t xml:space="preserve"> - стоимость имущества, приобретенного муниципальным бюджетным (подразделением) за счет выделенных собственником имущества учреждения средств</t>
  </si>
  <si>
    <t xml:space="preserve"> - стоимость имущества, приобретенного муниципальным бюджетным (подразделением) за счет доходов, полученных от иной приносящей доход деятельности</t>
  </si>
  <si>
    <t>1.5 Общая балансовая стоимость  движимого имущества</t>
  </si>
  <si>
    <t>Общая балансовая стоимость движимого муниципального имущества, всего</t>
  </si>
  <si>
    <t xml:space="preserve"> - общая балансовая стоимость особо ценного движимого имущества</t>
  </si>
  <si>
    <t>Сумма,
тыс. руб.</t>
  </si>
  <si>
    <t>Нефинансовые активы, всего</t>
  </si>
  <si>
    <t xml:space="preserve">   из них:
   недвижимое имущество, всего</t>
  </si>
  <si>
    <t xml:space="preserve">      в том числе:
      остаточная стоимость</t>
  </si>
  <si>
    <t xml:space="preserve">   особо ценное движимое имущество, всего:</t>
  </si>
  <si>
    <t>Финансовые активы, всего</t>
  </si>
  <si>
    <t xml:space="preserve">   из них:
   денежные средства учреждения, всего:</t>
  </si>
  <si>
    <t xml:space="preserve">      в том числе:
      денежные средства учреждения на счетах</t>
  </si>
  <si>
    <t xml:space="preserve">      денежные средства учреждения, размещенные на депозиты в
      кредитной организации</t>
  </si>
  <si>
    <t xml:space="preserve">   иные финансовые инструменты</t>
  </si>
  <si>
    <t xml:space="preserve">   дебиторская задолженность по доходам</t>
  </si>
  <si>
    <t xml:space="preserve">   дебиторская задолженность по расходам</t>
  </si>
  <si>
    <t>Обязательства, всего</t>
  </si>
  <si>
    <t xml:space="preserve">   из них:
   долговые обязательства</t>
  </si>
  <si>
    <t xml:space="preserve">   кредиторская задолженность</t>
  </si>
  <si>
    <t xml:space="preserve">      в том числе
      просроченная кредиторская задолженность</t>
  </si>
  <si>
    <r>
      <rPr>
        <b/>
        <sz val="12"/>
        <color indexed="8"/>
        <rFont val="Times New Roman"/>
        <family val="1"/>
      </rPr>
      <t>1.1</t>
    </r>
    <r>
      <rPr>
        <b/>
        <sz val="7"/>
        <color indexed="8"/>
        <rFont val="Times New Roman"/>
        <family val="1"/>
      </rPr>
      <t> </t>
    </r>
    <r>
      <rPr>
        <sz val="7"/>
        <color indexed="8"/>
        <rFont val="Times New Roman"/>
        <family val="1"/>
      </rPr>
      <t xml:space="preserve">   </t>
    </r>
    <r>
      <rPr>
        <b/>
        <sz val="12"/>
        <color indexed="8"/>
        <rFont val="Times New Roman"/>
        <family val="1"/>
      </rPr>
      <t>Учреждение создано для выполнения работ и оказания услуг в целях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</si>
  <si>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1.2</t>
    </r>
    <r>
      <rPr>
        <b/>
        <sz val="7"/>
        <color indexed="8"/>
        <rFont val="Times New Roman"/>
        <family val="1"/>
      </rPr>
      <t>  </t>
    </r>
    <r>
      <rPr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Учреждение осуществляет следующие виды деятельности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</si>
  <si>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1.3.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Перечень услуг (работ), относящиеся к основным видам деятельности: </t>
    </r>
  </si>
  <si>
    <t>на "  01 " января  2019 г.</t>
  </si>
  <si>
    <r>
      <t>II. Показатели финансового состояния учреждения</t>
    </r>
    <r>
      <rPr>
        <sz val="11"/>
        <color indexed="8"/>
        <rFont val="Times New Roman"/>
        <family val="1"/>
      </rPr>
      <t>.(подразделения)</t>
    </r>
  </si>
  <si>
    <t>6.2. Расчет (обоснование) расходов на оплату коммунальных услуг</t>
  </si>
  <si>
    <t>Тариф (с учетом НДС), руб.</t>
  </si>
  <si>
    <t>Индексация,
%</t>
  </si>
  <si>
    <t>Ставка арендной платы</t>
  </si>
  <si>
    <t>Стоимость с учетом НДС,
руб.</t>
  </si>
  <si>
    <t>2.3. Расчет (обоснование) расходов на оплату работ, услуг по содержанию имущества</t>
  </si>
  <si>
    <t>Количество работ (услуг)</t>
  </si>
  <si>
    <t>Стоимость работ (услуг),
руб.</t>
  </si>
  <si>
    <t>Заправка картриджей</t>
  </si>
  <si>
    <t>2.4. Расчет (обоснование) расходов на оплату прочих работ, услуг</t>
  </si>
  <si>
    <t>Стоимость услуги,
руб.</t>
  </si>
  <si>
    <t>Продление лицензий на программное обеспечение</t>
  </si>
  <si>
    <t>Информационные услуги</t>
  </si>
  <si>
    <t>Прочие расходы</t>
  </si>
  <si>
    <t xml:space="preserve">2.5. Расчет (обоснование) расходов на аренду </t>
  </si>
  <si>
    <t>Средняя стоимость,
руб.</t>
  </si>
  <si>
    <t>Сумма, руб.
(гр. 3 х гр. 4)</t>
  </si>
  <si>
    <t>2.6. Расчет (обоснование) расходов на приобретение основных средств, материальных запасов</t>
  </si>
  <si>
    <t>Покупка бут.воды</t>
  </si>
  <si>
    <t>Покупка картриджей</t>
  </si>
  <si>
    <t>Покупка канцтоваров</t>
  </si>
  <si>
    <t>Размер одной выплаты,
руб.</t>
  </si>
  <si>
    <t>Количество выплат в год</t>
  </si>
  <si>
    <t>Общая сумма выплат,
руб.
(гр. 3 х гр. 4)</t>
  </si>
  <si>
    <t>Налоговая база,
руб.</t>
  </si>
  <si>
    <t>Ставка налога, %</t>
  </si>
  <si>
    <t>Сумма исчисленного налога, подлежщего уплате,
руб.
(гр. 3 х гр. 4/100)</t>
  </si>
  <si>
    <t>1. Расчет (обоснование) расходов прочих расходов (кроме расходов на закупку товаров, работ, услуг)</t>
  </si>
  <si>
    <t>2. Расчет (обоснование) расходов на закупку товаров, работ, услуг</t>
  </si>
  <si>
    <t>2.1. Расчет (обоснование) расходов на оплату услуг связи</t>
  </si>
  <si>
    <t>Стоимость за единицу, 
руб.</t>
  </si>
  <si>
    <t>Городская и международная связь</t>
  </si>
  <si>
    <t>Количество услуг перевозки</t>
  </si>
  <si>
    <t>Цена услуги перевозки, руб.</t>
  </si>
  <si>
    <t>2.2. Расчет (обоснование) расходов на оплату коммунальных услуг</t>
  </si>
  <si>
    <t>Откачка кессона (ЖБО)</t>
  </si>
  <si>
    <t>Обслуживание и ремонт АПС(2018)</t>
  </si>
  <si>
    <t>Оплата медосмотра сотрудников</t>
  </si>
  <si>
    <t>2.5. Расчет (обоснование) расходов на приобретение основных средств, материальных запасов</t>
  </si>
  <si>
    <t>Заключение контракта на поставку угля и дров в 2017 г. (44-ФЗ)</t>
  </si>
  <si>
    <t>Теплоснабжение (2019)</t>
  </si>
  <si>
    <t>Водоснабжение (2019)</t>
  </si>
  <si>
    <r>
      <t xml:space="preserve">Источник финансового обеспечения </t>
    </r>
    <r>
      <rPr>
        <u val="single"/>
        <sz val="11"/>
        <color indexed="8"/>
        <rFont val="Calibri"/>
        <family val="2"/>
      </rPr>
      <t xml:space="preserve"> приносящая доход деятельность</t>
    </r>
  </si>
  <si>
    <r>
      <rPr>
        <sz val="11"/>
        <rFont val="Times New Roman"/>
        <family val="1"/>
      </rPr>
      <t xml:space="preserve">Источник финансового обеспечения </t>
    </r>
    <r>
      <rPr>
        <u val="single"/>
        <sz val="11"/>
        <rFont val="Times New Roman"/>
        <family val="1"/>
      </rPr>
      <t xml:space="preserve"> приносящая доход деятельность   </t>
    </r>
  </si>
  <si>
    <r>
      <rPr>
        <sz val="11"/>
        <rFont val="Times New Roman"/>
        <family val="1"/>
      </rPr>
      <t>Источник финансового обеспечения</t>
    </r>
    <r>
      <rPr>
        <u val="single"/>
        <sz val="11"/>
        <rFont val="Times New Roman"/>
        <family val="1"/>
      </rPr>
      <t xml:space="preserve"> приносящая доход деятельность</t>
    </r>
  </si>
  <si>
    <r>
      <t xml:space="preserve">Источник финансового обеспечения </t>
    </r>
    <r>
      <rPr>
        <u val="single"/>
        <sz val="11"/>
        <rFont val="Times New Roman"/>
        <family val="1"/>
      </rPr>
      <t>приносящая доход деятельность</t>
    </r>
  </si>
  <si>
    <r>
      <rPr>
        <sz val="11"/>
        <rFont val="Times New Roman"/>
        <family val="1"/>
      </rPr>
      <t xml:space="preserve">Источник финансового обеспечения </t>
    </r>
    <r>
      <rPr>
        <u val="single"/>
        <sz val="11"/>
        <rFont val="Times New Roman"/>
        <family val="1"/>
      </rPr>
      <t>приносящая доход деятельность</t>
    </r>
  </si>
  <si>
    <t>Откачка кессона</t>
  </si>
  <si>
    <t>Электроэнергия (2019 здание 2)</t>
  </si>
  <si>
    <t>Теплоснабжение (2018 здание 1)</t>
  </si>
  <si>
    <t>20</t>
  </si>
  <si>
    <t>09.01.2020</t>
  </si>
  <si>
    <t>90107030703000000346</t>
  </si>
  <si>
    <t>90107030703000000343</t>
  </si>
  <si>
    <t>90107030703000000349</t>
  </si>
  <si>
    <t>90107030703000000266</t>
  </si>
  <si>
    <t>90107030703000000291</t>
  </si>
  <si>
    <t>на __09 января___ 2020 г.</t>
  </si>
  <si>
    <r>
      <t>на "09 "января</t>
    </r>
    <r>
      <rPr>
        <u val="single"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2020г.</t>
    </r>
  </si>
  <si>
    <t>3 дня за счет работотаделя по б/л</t>
  </si>
  <si>
    <t>Вывоз ЖБО</t>
  </si>
  <si>
    <t>Вывоз шлака</t>
  </si>
  <si>
    <t>Прочистка дымоходов</t>
  </si>
  <si>
    <t>Пропитка чердачного помещения</t>
  </si>
  <si>
    <t>Замена дверей</t>
  </si>
  <si>
    <t>90100000000000000155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</si>
</sst>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_р_."/>
    <numFmt numFmtId="179" formatCode="[$-FC19]d\ mmmm\ yyyy\ &quot;г.&quot;"/>
    <numFmt numFmtId="180" formatCode="_-* #,##0.0_р_._-;\-* #,##0.0_р_._-;_-* &quot;-&quot;??_р_._-;_-@_-"/>
    <numFmt numFmtId="181" formatCode="_-* #,##0.0\ _₽_-;\-* #,##0.0\ _₽_-;_-* &quot;-&quot;?\ _₽_-;_-@_-"/>
    <numFmt numFmtId="182" formatCode="_-* #,##0.00\ _₽_-;\-* #,##0.00\ _₽_-;_-* &quot;-&quot;?\ _₽_-;_-@_-"/>
    <numFmt numFmtId="183" formatCode="_-* #,##0_р_._-;\-* #,##0_р_._-;_-* &quot;-&quot;??_р_._-;_-@_-"/>
    <numFmt numFmtId="184" formatCode="_-* #,##0.0\ _₽_-;\-* #,##0.0\ _₽_-;_-* &quot;-&quot;??\ _₽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0.000"/>
    <numFmt numFmtId="189" formatCode="0.0000"/>
  </numFmts>
  <fonts count="92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i/>
      <sz val="7"/>
      <name val="Arial"/>
      <family val="2"/>
    </font>
    <font>
      <sz val="9"/>
      <color indexed="9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sz val="7.5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sz val="6.5"/>
      <color indexed="10"/>
      <name val="Times New Roman"/>
      <family val="1"/>
    </font>
    <font>
      <sz val="6.5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6.5"/>
      <color rgb="FFFF0000"/>
      <name val="Times New Roman"/>
      <family val="1"/>
    </font>
    <font>
      <sz val="6.5"/>
      <color rgb="FFFF0000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b/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/>
      <right style="hair"/>
      <top/>
      <bottom/>
    </border>
    <border>
      <left style="hair"/>
      <right style="hair"/>
      <top style="hair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hair"/>
      <top style="hair">
        <color rgb="FF000000"/>
      </top>
      <bottom style="hair">
        <color rgb="FF000000"/>
      </bottom>
    </border>
    <border>
      <left style="thin"/>
      <right/>
      <top style="thin"/>
      <bottom style="hair">
        <color rgb="FF000000"/>
      </bottom>
    </border>
    <border>
      <left/>
      <right/>
      <top style="thin"/>
      <bottom style="hair">
        <color rgb="FF000000"/>
      </bottom>
    </border>
    <border>
      <left/>
      <right style="thin"/>
      <top style="thin"/>
      <bottom style="hair">
        <color rgb="FF000000"/>
      </bottom>
    </border>
    <border>
      <left/>
      <right style="thin"/>
      <top style="hair">
        <color rgb="FF000000"/>
      </top>
      <bottom style="hair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justify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77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top"/>
    </xf>
    <xf numFmtId="0" fontId="17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17" fillId="0" borderId="12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13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center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/>
    </xf>
    <xf numFmtId="0" fontId="7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wrapText="1"/>
    </xf>
    <xf numFmtId="0" fontId="2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/>
    </xf>
    <xf numFmtId="0" fontId="26" fillId="0" borderId="2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 vertical="top"/>
    </xf>
    <xf numFmtId="0" fontId="22" fillId="0" borderId="13" xfId="0" applyNumberFormat="1" applyFont="1" applyBorder="1" applyAlignment="1">
      <alignment horizontal="left"/>
    </xf>
    <xf numFmtId="0" fontId="22" fillId="0" borderId="14" xfId="0" applyNumberFormat="1" applyFont="1" applyBorder="1" applyAlignment="1">
      <alignment horizontal="left"/>
    </xf>
    <xf numFmtId="0" fontId="22" fillId="0" borderId="15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wrapText="1"/>
    </xf>
    <xf numFmtId="0" fontId="16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left"/>
    </xf>
    <xf numFmtId="0" fontId="12" fillId="0" borderId="22" xfId="0" applyNumberFormat="1" applyFont="1" applyFill="1" applyBorder="1" applyAlignment="1">
      <alignment horizontal="left"/>
    </xf>
    <xf numFmtId="0" fontId="12" fillId="0" borderId="18" xfId="0" applyNumberFormat="1" applyFont="1" applyFill="1" applyBorder="1" applyAlignment="1">
      <alignment horizontal="left" vertical="top"/>
    </xf>
    <xf numFmtId="0" fontId="12" fillId="0" borderId="23" xfId="0" applyNumberFormat="1" applyFont="1" applyFill="1" applyBorder="1" applyAlignment="1">
      <alignment horizontal="left" vertical="top"/>
    </xf>
    <xf numFmtId="0" fontId="12" fillId="0" borderId="24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center"/>
    </xf>
    <xf numFmtId="0" fontId="20" fillId="0" borderId="20" xfId="0" applyNumberFormat="1" applyFont="1" applyFill="1" applyBorder="1" applyAlignment="1">
      <alignment horizontal="center"/>
    </xf>
    <xf numFmtId="0" fontId="79" fillId="0" borderId="0" xfId="0" applyNumberFormat="1" applyFont="1" applyFill="1" applyBorder="1" applyAlignment="1">
      <alignment horizontal="left"/>
    </xf>
    <xf numFmtId="0" fontId="2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wrapText="1"/>
    </xf>
    <xf numFmtId="49" fontId="80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left" vertical="center" wrapText="1"/>
    </xf>
    <xf numFmtId="43" fontId="81" fillId="0" borderId="10" xfId="59" applyFont="1" applyBorder="1" applyAlignment="1">
      <alignment horizontal="center" vertical="center" wrapText="1"/>
    </xf>
    <xf numFmtId="180" fontId="81" fillId="0" borderId="10" xfId="59" applyNumberFormat="1" applyFont="1" applyBorder="1" applyAlignment="1">
      <alignment horizontal="center" vertical="center" wrapText="1"/>
    </xf>
    <xf numFmtId="43" fontId="81" fillId="0" borderId="10" xfId="59" applyNumberFormat="1" applyFont="1" applyFill="1" applyBorder="1" applyAlignment="1">
      <alignment horizontal="center" vertical="center" wrapText="1"/>
    </xf>
    <xf numFmtId="43" fontId="82" fillId="0" borderId="10" xfId="59" applyFont="1" applyBorder="1" applyAlignment="1">
      <alignment horizontal="center" vertical="center" wrapText="1"/>
    </xf>
    <xf numFmtId="43" fontId="80" fillId="0" borderId="10" xfId="59" applyFont="1" applyBorder="1" applyAlignment="1">
      <alignment horizontal="center" vertical="center" wrapText="1"/>
    </xf>
    <xf numFmtId="180" fontId="82" fillId="0" borderId="10" xfId="59" applyNumberFormat="1" applyFont="1" applyBorder="1" applyAlignment="1">
      <alignment horizontal="center" vertical="center" wrapText="1"/>
    </xf>
    <xf numFmtId="43" fontId="82" fillId="0" borderId="10" xfId="59" applyFont="1" applyFill="1" applyBorder="1" applyAlignment="1">
      <alignment horizontal="center" vertical="center" wrapText="1"/>
    </xf>
    <xf numFmtId="43" fontId="81" fillId="0" borderId="10" xfId="59" applyNumberFormat="1" applyFont="1" applyBorder="1" applyAlignment="1">
      <alignment horizontal="center" vertical="center" wrapText="1"/>
    </xf>
    <xf numFmtId="43" fontId="82" fillId="0" borderId="10" xfId="59" applyNumberFormat="1" applyFont="1" applyFill="1" applyBorder="1" applyAlignment="1">
      <alignment horizontal="center" vertical="center" wrapText="1"/>
    </xf>
    <xf numFmtId="180" fontId="82" fillId="0" borderId="10" xfId="59" applyNumberFormat="1" applyFont="1" applyFill="1" applyBorder="1" applyAlignment="1">
      <alignment horizontal="center" vertical="center" wrapText="1"/>
    </xf>
    <xf numFmtId="0" fontId="83" fillId="0" borderId="2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3" fillId="0" borderId="0" xfId="0" applyFont="1" applyBorder="1" applyAlignment="1">
      <alignment horizontal="left" vertical="center" wrapText="1"/>
    </xf>
    <xf numFmtId="43" fontId="80" fillId="0" borderId="10" xfId="0" applyNumberFormat="1" applyFont="1" applyBorder="1" applyAlignment="1">
      <alignment horizontal="center" vertical="center" wrapText="1"/>
    </xf>
    <xf numFmtId="43" fontId="80" fillId="0" borderId="10" xfId="59" applyNumberFormat="1" applyFont="1" applyBorder="1" applyAlignment="1">
      <alignment horizontal="center" vertical="center" wrapText="1"/>
    </xf>
    <xf numFmtId="180" fontId="80" fillId="0" borderId="10" xfId="59" applyNumberFormat="1" applyFont="1" applyBorder="1" applyAlignment="1">
      <alignment horizontal="center" vertical="center" wrapText="1"/>
    </xf>
    <xf numFmtId="181" fontId="80" fillId="0" borderId="10" xfId="0" applyNumberFormat="1" applyFont="1" applyBorder="1" applyAlignment="1">
      <alignment horizontal="center" vertical="center" wrapText="1"/>
    </xf>
    <xf numFmtId="171" fontId="80" fillId="0" borderId="10" xfId="0" applyNumberFormat="1" applyFont="1" applyBorder="1" applyAlignment="1">
      <alignment horizontal="center" vertical="center" wrapText="1"/>
    </xf>
    <xf numFmtId="182" fontId="80" fillId="0" borderId="10" xfId="0" applyNumberFormat="1" applyFont="1" applyBorder="1" applyAlignment="1">
      <alignment horizontal="center" vertical="center" wrapText="1"/>
    </xf>
    <xf numFmtId="43" fontId="84" fillId="0" borderId="10" xfId="59" applyFont="1" applyBorder="1" applyAlignment="1">
      <alignment horizontal="center" vertical="center" wrapText="1"/>
    </xf>
    <xf numFmtId="0" fontId="85" fillId="0" borderId="0" xfId="0" applyFont="1" applyBorder="1" applyAlignment="1">
      <alignment vertical="center" wrapText="1"/>
    </xf>
    <xf numFmtId="0" fontId="80" fillId="0" borderId="0" xfId="0" applyFont="1" applyAlignment="1">
      <alignment horizontal="center" vertical="center" wrapText="1"/>
    </xf>
    <xf numFmtId="49" fontId="86" fillId="0" borderId="0" xfId="0" applyNumberFormat="1" applyFont="1" applyFill="1" applyBorder="1" applyAlignment="1">
      <alignment/>
    </xf>
    <xf numFmtId="49" fontId="86" fillId="0" borderId="0" xfId="0" applyNumberFormat="1" applyFont="1" applyFill="1" applyBorder="1" applyAlignment="1">
      <alignment vertical="distributed"/>
    </xf>
    <xf numFmtId="0" fontId="86" fillId="0" borderId="0" xfId="0" applyFont="1" applyFill="1" applyBorder="1" applyAlignment="1">
      <alignment horizontal="left" vertical="center" wrapText="1"/>
    </xf>
    <xf numFmtId="43" fontId="87" fillId="34" borderId="10" xfId="59" applyFont="1" applyFill="1" applyBorder="1" applyAlignment="1">
      <alignment horizontal="center" vertical="center" wrapText="1"/>
    </xf>
    <xf numFmtId="0" fontId="86" fillId="0" borderId="16" xfId="0" applyFont="1" applyFill="1" applyBorder="1" applyAlignment="1">
      <alignment horizontal="left" vertical="center" wrapText="1"/>
    </xf>
    <xf numFmtId="0" fontId="86" fillId="0" borderId="25" xfId="0" applyFont="1" applyFill="1" applyBorder="1" applyAlignment="1">
      <alignment horizontal="left" vertical="center" wrapText="1"/>
    </xf>
    <xf numFmtId="0" fontId="86" fillId="0" borderId="26" xfId="0" applyFont="1" applyFill="1" applyBorder="1" applyAlignment="1">
      <alignment horizontal="left" vertical="center" wrapText="1"/>
    </xf>
    <xf numFmtId="43" fontId="88" fillId="0" borderId="10" xfId="59" applyFont="1" applyFill="1" applyBorder="1" applyAlignment="1">
      <alignment vertical="center" wrapText="1"/>
    </xf>
    <xf numFmtId="43" fontId="86" fillId="0" borderId="10" xfId="59" applyFont="1" applyFill="1" applyBorder="1" applyAlignment="1">
      <alignment vertical="center" wrapText="1"/>
    </xf>
    <xf numFmtId="0" fontId="89" fillId="0" borderId="0" xfId="0" applyFont="1" applyFill="1" applyBorder="1" applyAlignment="1">
      <alignment vertical="center" wrapText="1"/>
    </xf>
    <xf numFmtId="0" fontId="87" fillId="35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43" fontId="90" fillId="34" borderId="10" xfId="59" applyFont="1" applyFill="1" applyBorder="1" applyAlignment="1">
      <alignment horizontal="center" vertical="center" wrapText="1"/>
    </xf>
    <xf numFmtId="43" fontId="87" fillId="34" borderId="27" xfId="59" applyFont="1" applyFill="1" applyBorder="1" applyAlignment="1">
      <alignment vertical="center" wrapText="1"/>
    </xf>
    <xf numFmtId="0" fontId="88" fillId="0" borderId="28" xfId="0" applyFont="1" applyFill="1" applyBorder="1" applyAlignment="1">
      <alignment vertical="center" wrapText="1"/>
    </xf>
    <xf numFmtId="0" fontId="88" fillId="0" borderId="29" xfId="0" applyFont="1" applyFill="1" applyBorder="1" applyAlignment="1">
      <alignment vertical="center" wrapText="1"/>
    </xf>
    <xf numFmtId="43" fontId="87" fillId="0" borderId="27" xfId="59" applyFont="1" applyFill="1" applyBorder="1" applyAlignment="1">
      <alignment vertical="center" wrapText="1"/>
    </xf>
    <xf numFmtId="43" fontId="88" fillId="0" borderId="30" xfId="59" applyFont="1" applyFill="1" applyBorder="1" applyAlignment="1">
      <alignment vertical="center" wrapText="1"/>
    </xf>
    <xf numFmtId="43" fontId="87" fillId="0" borderId="31" xfId="59" applyFont="1" applyFill="1" applyBorder="1" applyAlignment="1">
      <alignment vertical="center" wrapText="1"/>
    </xf>
    <xf numFmtId="43" fontId="88" fillId="0" borderId="27" xfId="59" applyFont="1" applyFill="1" applyBorder="1" applyAlignment="1">
      <alignment vertical="center" wrapText="1"/>
    </xf>
    <xf numFmtId="0" fontId="87" fillId="34" borderId="28" xfId="0" applyFont="1" applyFill="1" applyBorder="1" applyAlignment="1">
      <alignment vertical="center" wrapText="1"/>
    </xf>
    <xf numFmtId="0" fontId="87" fillId="34" borderId="29" xfId="0" applyFont="1" applyFill="1" applyBorder="1" applyAlignment="1">
      <alignment vertical="center" wrapText="1"/>
    </xf>
    <xf numFmtId="43" fontId="82" fillId="0" borderId="10" xfId="59" applyNumberFormat="1" applyFont="1" applyBorder="1" applyAlignment="1">
      <alignment horizontal="center" vertical="center" wrapText="1"/>
    </xf>
    <xf numFmtId="0" fontId="88" fillId="0" borderId="0" xfId="0" applyFont="1" applyFill="1" applyBorder="1" applyAlignment="1">
      <alignment vertical="center" wrapText="1"/>
    </xf>
    <xf numFmtId="0" fontId="88" fillId="0" borderId="0" xfId="0" applyFont="1" applyFill="1" applyBorder="1" applyAlignment="1">
      <alignment horizontal="center" vertical="center" wrapText="1"/>
    </xf>
    <xf numFmtId="184" fontId="87" fillId="0" borderId="0" xfId="0" applyNumberFormat="1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left" vertical="center" wrapText="1"/>
    </xf>
    <xf numFmtId="43" fontId="88" fillId="0" borderId="10" xfId="59" applyFont="1" applyFill="1" applyBorder="1" applyAlignment="1">
      <alignment horizontal="center" vertical="center" wrapText="1"/>
    </xf>
    <xf numFmtId="2" fontId="88" fillId="0" borderId="10" xfId="0" applyNumberFormat="1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vertical="center" wrapText="1"/>
    </xf>
    <xf numFmtId="43" fontId="87" fillId="0" borderId="10" xfId="59" applyNumberFormat="1" applyFont="1" applyFill="1" applyBorder="1" applyAlignment="1">
      <alignment horizontal="center" vertical="center" wrapText="1"/>
    </xf>
    <xf numFmtId="43" fontId="87" fillId="0" borderId="10" xfId="59" applyFont="1" applyFill="1" applyBorder="1" applyAlignment="1">
      <alignment horizontal="center" vertical="center" wrapText="1"/>
    </xf>
    <xf numFmtId="43" fontId="89" fillId="0" borderId="0" xfId="59" applyFont="1" applyFill="1" applyBorder="1" applyAlignment="1">
      <alignment vertical="center" wrapText="1"/>
    </xf>
    <xf numFmtId="43" fontId="87" fillId="0" borderId="10" xfId="0" applyNumberFormat="1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left" vertical="center" wrapText="1"/>
    </xf>
    <xf numFmtId="0" fontId="88" fillId="0" borderId="26" xfId="0" applyFont="1" applyFill="1" applyBorder="1" applyAlignment="1">
      <alignment horizontal="left" vertical="center" wrapText="1"/>
    </xf>
    <xf numFmtId="171" fontId="88" fillId="0" borderId="10" xfId="0" applyNumberFormat="1" applyFont="1" applyFill="1" applyBorder="1" applyAlignment="1">
      <alignment vertical="center" wrapText="1"/>
    </xf>
    <xf numFmtId="171" fontId="87" fillId="0" borderId="10" xfId="0" applyNumberFormat="1" applyFont="1" applyFill="1" applyBorder="1" applyAlignment="1">
      <alignment horizontal="center" vertical="center" wrapText="1"/>
    </xf>
    <xf numFmtId="2" fontId="88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88" fillId="0" borderId="16" xfId="0" applyFont="1" applyFill="1" applyBorder="1" applyAlignment="1">
      <alignment horizontal="center" vertical="center" wrapText="1"/>
    </xf>
    <xf numFmtId="0" fontId="88" fillId="0" borderId="26" xfId="0" applyFont="1" applyFill="1" applyBorder="1" applyAlignment="1">
      <alignment horizontal="center" vertical="center" wrapText="1"/>
    </xf>
    <xf numFmtId="0" fontId="88" fillId="0" borderId="25" xfId="0" applyFont="1" applyFill="1" applyBorder="1" applyAlignment="1">
      <alignment horizontal="center" vertical="center" wrapText="1"/>
    </xf>
    <xf numFmtId="171" fontId="0" fillId="0" borderId="0" xfId="0" applyNumberFormat="1" applyAlignment="1">
      <alignment/>
    </xf>
    <xf numFmtId="4" fontId="3" fillId="36" borderId="10" xfId="0" applyNumberFormat="1" applyFont="1" applyFill="1" applyBorder="1" applyAlignment="1">
      <alignment horizontal="right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49" fontId="6" fillId="0" borderId="23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left"/>
    </xf>
    <xf numFmtId="0" fontId="22" fillId="0" borderId="32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/>
    </xf>
    <xf numFmtId="0" fontId="22" fillId="0" borderId="32" xfId="0" applyNumberFormat="1" applyFont="1" applyBorder="1" applyAlignment="1">
      <alignment horizontal="center" vertical="top"/>
    </xf>
    <xf numFmtId="0" fontId="22" fillId="0" borderId="0" xfId="0" applyNumberFormat="1" applyFont="1" applyBorder="1" applyAlignment="1">
      <alignment horizontal="center" vertical="top"/>
    </xf>
    <xf numFmtId="0" fontId="26" fillId="0" borderId="33" xfId="0" applyNumberFormat="1" applyFont="1" applyBorder="1" applyAlignment="1">
      <alignment horizontal="center"/>
    </xf>
    <xf numFmtId="0" fontId="26" fillId="0" borderId="19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0" fontId="27" fillId="0" borderId="23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6" fillId="0" borderId="35" xfId="0" applyNumberFormat="1" applyFont="1" applyFill="1" applyBorder="1" applyAlignment="1">
      <alignment horizontal="center"/>
    </xf>
    <xf numFmtId="0" fontId="6" fillId="0" borderId="36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>
      <alignment horizontal="left" wrapText="1"/>
    </xf>
    <xf numFmtId="0" fontId="6" fillId="0" borderId="23" xfId="0" applyNumberFormat="1" applyFont="1" applyFill="1" applyBorder="1" applyAlignment="1">
      <alignment horizontal="left" wrapText="1"/>
    </xf>
    <xf numFmtId="49" fontId="6" fillId="0" borderId="40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49" fontId="6" fillId="0" borderId="44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47" xfId="0" applyNumberFormat="1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/>
    </xf>
    <xf numFmtId="49" fontId="25" fillId="0" borderId="50" xfId="0" applyNumberFormat="1" applyFont="1" applyFill="1" applyBorder="1" applyAlignment="1">
      <alignment horizontal="center" vertical="center"/>
    </xf>
    <xf numFmtId="49" fontId="25" fillId="0" borderId="51" xfId="0" applyNumberFormat="1" applyFont="1" applyFill="1" applyBorder="1" applyAlignment="1">
      <alignment horizontal="center" vertical="center"/>
    </xf>
    <xf numFmtId="49" fontId="25" fillId="0" borderId="52" xfId="0" applyNumberFormat="1" applyFont="1" applyFill="1" applyBorder="1" applyAlignment="1">
      <alignment horizontal="center" vertical="center"/>
    </xf>
    <xf numFmtId="49" fontId="25" fillId="0" borderId="53" xfId="0" applyNumberFormat="1" applyFont="1" applyFill="1" applyBorder="1" applyAlignment="1">
      <alignment horizontal="center" vertical="center"/>
    </xf>
    <xf numFmtId="49" fontId="25" fillId="0" borderId="54" xfId="0" applyNumberFormat="1" applyFont="1" applyFill="1" applyBorder="1" applyAlignment="1">
      <alignment horizontal="center" vertical="center"/>
    </xf>
    <xf numFmtId="49" fontId="25" fillId="0" borderId="55" xfId="0" applyNumberFormat="1" applyFont="1" applyFill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/>
    </xf>
    <xf numFmtId="49" fontId="9" fillId="0" borderId="23" xfId="0" applyNumberFormat="1" applyFont="1" applyFill="1" applyBorder="1" applyAlignment="1">
      <alignment horizontal="left"/>
    </xf>
    <xf numFmtId="49" fontId="6" fillId="0" borderId="56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88" fillId="0" borderId="29" xfId="0" applyFont="1" applyFill="1" applyBorder="1" applyAlignment="1">
      <alignment horizontal="left" vertical="center" wrapText="1"/>
    </xf>
    <xf numFmtId="0" fontId="88" fillId="0" borderId="61" xfId="0" applyFont="1" applyFill="1" applyBorder="1" applyAlignment="1">
      <alignment horizontal="left" vertical="center" wrapText="1"/>
    </xf>
    <xf numFmtId="0" fontId="88" fillId="0" borderId="28" xfId="0" applyFont="1" applyFill="1" applyBorder="1" applyAlignment="1">
      <alignment horizontal="left" vertical="center" wrapText="1"/>
    </xf>
    <xf numFmtId="0" fontId="90" fillId="34" borderId="16" xfId="0" applyFont="1" applyFill="1" applyBorder="1" applyAlignment="1">
      <alignment horizontal="center" vertical="center" wrapText="1"/>
    </xf>
    <xf numFmtId="0" fontId="90" fillId="34" borderId="25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0" fontId="87" fillId="34" borderId="62" xfId="0" applyFont="1" applyFill="1" applyBorder="1" applyAlignment="1">
      <alignment horizontal="left" vertical="center" wrapText="1"/>
    </xf>
    <xf numFmtId="0" fontId="87" fillId="34" borderId="63" xfId="0" applyFont="1" applyFill="1" applyBorder="1" applyAlignment="1">
      <alignment horizontal="left" vertical="center" wrapText="1"/>
    </xf>
    <xf numFmtId="0" fontId="87" fillId="34" borderId="64" xfId="0" applyFont="1" applyFill="1" applyBorder="1" applyAlignment="1">
      <alignment horizontal="left" vertical="center" wrapText="1"/>
    </xf>
    <xf numFmtId="0" fontId="87" fillId="34" borderId="28" xfId="0" applyFont="1" applyFill="1" applyBorder="1" applyAlignment="1">
      <alignment horizontal="left" vertical="center" wrapText="1"/>
    </xf>
    <xf numFmtId="0" fontId="87" fillId="34" borderId="29" xfId="0" applyFont="1" applyFill="1" applyBorder="1" applyAlignment="1">
      <alignment horizontal="left" vertical="center" wrapText="1"/>
    </xf>
    <xf numFmtId="0" fontId="87" fillId="34" borderId="65" xfId="0" applyFont="1" applyFill="1" applyBorder="1" applyAlignment="1">
      <alignment horizontal="left" vertical="center" wrapText="1"/>
    </xf>
    <xf numFmtId="0" fontId="86" fillId="0" borderId="16" xfId="0" applyFont="1" applyFill="1" applyBorder="1" applyAlignment="1">
      <alignment horizontal="left" vertical="center" wrapText="1"/>
    </xf>
    <xf numFmtId="0" fontId="86" fillId="0" borderId="25" xfId="0" applyFont="1" applyFill="1" applyBorder="1" applyAlignment="1">
      <alignment horizontal="left" vertical="center" wrapText="1"/>
    </xf>
    <xf numFmtId="0" fontId="86" fillId="0" borderId="26" xfId="0" applyFont="1" applyFill="1" applyBorder="1" applyAlignment="1">
      <alignment horizontal="left" vertical="center" wrapText="1"/>
    </xf>
    <xf numFmtId="0" fontId="90" fillId="35" borderId="0" xfId="0" applyFont="1" applyFill="1" applyBorder="1" applyAlignment="1">
      <alignment horizontal="left" vertical="center" wrapText="1"/>
    </xf>
    <xf numFmtId="0" fontId="87" fillId="34" borderId="16" xfId="0" applyFont="1" applyFill="1" applyBorder="1" applyAlignment="1">
      <alignment horizontal="center" vertical="center" wrapText="1"/>
    </xf>
    <xf numFmtId="0" fontId="87" fillId="34" borderId="25" xfId="0" applyFont="1" applyFill="1" applyBorder="1" applyAlignment="1">
      <alignment horizontal="center" vertical="center" wrapText="1"/>
    </xf>
    <xf numFmtId="43" fontId="88" fillId="0" borderId="66" xfId="59" applyFont="1" applyFill="1" applyBorder="1" applyAlignment="1">
      <alignment horizontal="center" vertical="center" wrapText="1"/>
    </xf>
    <xf numFmtId="43" fontId="88" fillId="0" borderId="67" xfId="59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distributed" wrapText="1"/>
    </xf>
    <xf numFmtId="0" fontId="89" fillId="0" borderId="0" xfId="0" applyFont="1" applyFill="1" applyBorder="1" applyAlignment="1">
      <alignment horizontal="left" vertical="distributed" wrapText="1"/>
    </xf>
    <xf numFmtId="0" fontId="90" fillId="0" borderId="0" xfId="0" applyFont="1" applyFill="1" applyBorder="1" applyAlignment="1">
      <alignment horizontal="center" vertical="center" wrapText="1"/>
    </xf>
    <xf numFmtId="49" fontId="86" fillId="0" borderId="0" xfId="0" applyNumberFormat="1" applyFont="1" applyFill="1" applyBorder="1" applyAlignment="1">
      <alignment horizontal="left" vertical="distributed" wrapText="1"/>
    </xf>
    <xf numFmtId="49" fontId="86" fillId="0" borderId="0" xfId="0" applyNumberFormat="1" applyFont="1" applyFill="1" applyBorder="1" applyAlignment="1">
      <alignment vertical="distributed" wrapText="1"/>
    </xf>
    <xf numFmtId="0" fontId="89" fillId="0" borderId="0" xfId="0" applyFont="1" applyFill="1" applyBorder="1" applyAlignment="1">
      <alignment vertical="distributed" wrapText="1"/>
    </xf>
    <xf numFmtId="11" fontId="86" fillId="0" borderId="0" xfId="0" applyNumberFormat="1" applyFont="1" applyFill="1" applyBorder="1" applyAlignment="1">
      <alignment horizontal="left" vertical="distributed" wrapText="1"/>
    </xf>
    <xf numFmtId="0" fontId="89" fillId="0" borderId="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1" fillId="0" borderId="0" xfId="42" applyFont="1" applyFill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 applyProtection="1">
      <alignment horizontal="center" vertical="center" wrapText="1"/>
      <protection/>
    </xf>
    <xf numFmtId="0" fontId="85" fillId="36" borderId="0" xfId="0" applyFont="1" applyFill="1" applyAlignment="1">
      <alignment horizontal="center" vertical="center" wrapText="1"/>
    </xf>
    <xf numFmtId="0" fontId="83" fillId="36" borderId="0" xfId="0" applyFont="1" applyFill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0" fillId="0" borderId="66" xfId="0" applyFont="1" applyBorder="1" applyAlignment="1">
      <alignment horizontal="center" vertical="center" wrapText="1"/>
    </xf>
    <xf numFmtId="0" fontId="80" fillId="0" borderId="68" xfId="0" applyFont="1" applyBorder="1" applyAlignment="1">
      <alignment horizontal="center" vertical="center" wrapText="1"/>
    </xf>
    <xf numFmtId="0" fontId="80" fillId="0" borderId="67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25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6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center"/>
    </xf>
    <xf numFmtId="0" fontId="12" fillId="0" borderId="23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 vertical="top"/>
    </xf>
    <xf numFmtId="0" fontId="10" fillId="0" borderId="32" xfId="0" applyNumberFormat="1" applyFont="1" applyFill="1" applyBorder="1" applyAlignment="1">
      <alignment horizontal="center" vertical="top"/>
    </xf>
    <xf numFmtId="0" fontId="12" fillId="0" borderId="23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49" fontId="12" fillId="0" borderId="23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left"/>
    </xf>
    <xf numFmtId="49" fontId="12" fillId="0" borderId="56" xfId="0" applyNumberFormat="1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/>
    </xf>
    <xf numFmtId="49" fontId="12" fillId="0" borderId="57" xfId="0" applyNumberFormat="1" applyFont="1" applyFill="1" applyBorder="1" applyAlignment="1">
      <alignment horizontal="center" vertical="center"/>
    </xf>
    <xf numFmtId="49" fontId="12" fillId="0" borderId="58" xfId="0" applyNumberFormat="1" applyFont="1" applyFill="1" applyBorder="1" applyAlignment="1">
      <alignment horizontal="center" vertical="center"/>
    </xf>
    <xf numFmtId="49" fontId="12" fillId="0" borderId="59" xfId="0" applyNumberFormat="1" applyFont="1" applyFill="1" applyBorder="1" applyAlignment="1">
      <alignment horizontal="center" vertical="center"/>
    </xf>
    <xf numFmtId="49" fontId="12" fillId="0" borderId="60" xfId="0" applyNumberFormat="1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47" xfId="0" applyNumberFormat="1" applyFont="1" applyFill="1" applyBorder="1" applyAlignment="1">
      <alignment horizontal="center"/>
    </xf>
    <xf numFmtId="49" fontId="12" fillId="0" borderId="40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/>
    </xf>
    <xf numFmtId="49" fontId="12" fillId="0" borderId="41" xfId="0" applyNumberFormat="1" applyFont="1" applyFill="1" applyBorder="1" applyAlignment="1">
      <alignment horizontal="center"/>
    </xf>
    <xf numFmtId="49" fontId="12" fillId="0" borderId="44" xfId="0" applyNumberFormat="1" applyFont="1" applyFill="1" applyBorder="1" applyAlignment="1">
      <alignment horizontal="center"/>
    </xf>
    <xf numFmtId="49" fontId="12" fillId="0" borderId="45" xfId="0" applyNumberFormat="1" applyFont="1" applyFill="1" applyBorder="1" applyAlignment="1">
      <alignment horizontal="center"/>
    </xf>
    <xf numFmtId="49" fontId="12" fillId="0" borderId="48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49" xfId="0" applyNumberFormat="1" applyFont="1" applyFill="1" applyBorder="1" applyAlignment="1">
      <alignment horizontal="center"/>
    </xf>
    <xf numFmtId="49" fontId="16" fillId="0" borderId="50" xfId="0" applyNumberFormat="1" applyFont="1" applyFill="1" applyBorder="1" applyAlignment="1">
      <alignment horizontal="center" vertical="center"/>
    </xf>
    <xf numFmtId="49" fontId="16" fillId="0" borderId="51" xfId="0" applyNumberFormat="1" applyFont="1" applyFill="1" applyBorder="1" applyAlignment="1">
      <alignment horizontal="center" vertical="center"/>
    </xf>
    <xf numFmtId="49" fontId="16" fillId="0" borderId="52" xfId="0" applyNumberFormat="1" applyFont="1" applyFill="1" applyBorder="1" applyAlignment="1">
      <alignment horizontal="center" vertical="center"/>
    </xf>
    <xf numFmtId="49" fontId="16" fillId="0" borderId="53" xfId="0" applyNumberFormat="1" applyFont="1" applyFill="1" applyBorder="1" applyAlignment="1">
      <alignment horizontal="center" vertical="center"/>
    </xf>
    <xf numFmtId="49" fontId="16" fillId="0" borderId="54" xfId="0" applyNumberFormat="1" applyFont="1" applyFill="1" applyBorder="1" applyAlignment="1">
      <alignment horizontal="center" vertical="center"/>
    </xf>
    <xf numFmtId="49" fontId="16" fillId="0" borderId="55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49" fontId="12" fillId="0" borderId="42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/>
    </xf>
    <xf numFmtId="49" fontId="12" fillId="0" borderId="43" xfId="0" applyNumberFormat="1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/>
    </xf>
    <xf numFmtId="2" fontId="12" fillId="0" borderId="70" xfId="0" applyNumberFormat="1" applyFont="1" applyFill="1" applyBorder="1" applyAlignment="1">
      <alignment horizontal="center" vertical="center"/>
    </xf>
    <xf numFmtId="2" fontId="12" fillId="0" borderId="71" xfId="0" applyNumberFormat="1" applyFont="1" applyFill="1" applyBorder="1" applyAlignment="1">
      <alignment horizontal="center" vertical="center"/>
    </xf>
    <xf numFmtId="2" fontId="12" fillId="0" borderId="72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/>
    </xf>
    <xf numFmtId="0" fontId="12" fillId="0" borderId="32" xfId="0" applyNumberFormat="1" applyFont="1" applyFill="1" applyBorder="1" applyAlignment="1">
      <alignment horizontal="center"/>
    </xf>
    <xf numFmtId="0" fontId="12" fillId="0" borderId="69" xfId="0" applyNumberFormat="1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0" fontId="12" fillId="0" borderId="69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/>
    </xf>
    <xf numFmtId="0" fontId="12" fillId="0" borderId="22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top"/>
    </xf>
    <xf numFmtId="0" fontId="12" fillId="0" borderId="16" xfId="0" applyNumberFormat="1" applyFont="1" applyFill="1" applyBorder="1" applyAlignment="1">
      <alignment horizontal="center" vertical="top"/>
    </xf>
    <xf numFmtId="0" fontId="12" fillId="0" borderId="25" xfId="0" applyNumberFormat="1" applyFont="1" applyFill="1" applyBorder="1" applyAlignment="1">
      <alignment horizontal="center" vertical="top"/>
    </xf>
    <xf numFmtId="0" fontId="12" fillId="0" borderId="26" xfId="0" applyNumberFormat="1" applyFont="1" applyFill="1" applyBorder="1" applyAlignment="1">
      <alignment horizontal="center" vertical="top"/>
    </xf>
    <xf numFmtId="0" fontId="12" fillId="0" borderId="66" xfId="0" applyNumberFormat="1" applyFont="1" applyFill="1" applyBorder="1" applyAlignment="1">
      <alignment horizontal="center" vertical="top"/>
    </xf>
    <xf numFmtId="0" fontId="12" fillId="0" borderId="73" xfId="0" applyNumberFormat="1" applyFont="1" applyFill="1" applyBorder="1" applyAlignment="1">
      <alignment horizontal="center" vertical="top"/>
    </xf>
    <xf numFmtId="0" fontId="12" fillId="0" borderId="56" xfId="0" applyNumberFormat="1" applyFont="1" applyFill="1" applyBorder="1" applyAlignment="1">
      <alignment horizontal="center" vertical="top"/>
    </xf>
    <xf numFmtId="0" fontId="12" fillId="0" borderId="26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 wrapText="1"/>
    </xf>
    <xf numFmtId="0" fontId="12" fillId="0" borderId="16" xfId="0" applyNumberFormat="1" applyFont="1" applyFill="1" applyBorder="1" applyAlignment="1">
      <alignment horizontal="center" wrapText="1"/>
    </xf>
    <xf numFmtId="49" fontId="12" fillId="0" borderId="58" xfId="0" applyNumberFormat="1" applyFont="1" applyFill="1" applyBorder="1" applyAlignment="1">
      <alignment horizontal="center"/>
    </xf>
    <xf numFmtId="49" fontId="12" fillId="0" borderId="59" xfId="0" applyNumberFormat="1" applyFont="1" applyFill="1" applyBorder="1" applyAlignment="1">
      <alignment horizontal="center"/>
    </xf>
    <xf numFmtId="49" fontId="19" fillId="0" borderId="59" xfId="0" applyNumberFormat="1" applyFont="1" applyFill="1" applyBorder="1" applyAlignment="1">
      <alignment horizontal="center"/>
    </xf>
    <xf numFmtId="2" fontId="12" fillId="0" borderId="59" xfId="0" applyNumberFormat="1" applyFont="1" applyFill="1" applyBorder="1" applyAlignment="1">
      <alignment horizontal="center"/>
    </xf>
    <xf numFmtId="2" fontId="12" fillId="0" borderId="60" xfId="0" applyNumberFormat="1" applyFont="1" applyFill="1" applyBorder="1" applyAlignment="1">
      <alignment horizontal="center"/>
    </xf>
    <xf numFmtId="0" fontId="12" fillId="0" borderId="25" xfId="0" applyNumberFormat="1" applyFont="1" applyFill="1" applyBorder="1" applyAlignment="1">
      <alignment horizontal="left" vertical="center" wrapText="1"/>
    </xf>
    <xf numFmtId="0" fontId="12" fillId="0" borderId="43" xfId="0" applyNumberFormat="1" applyFont="1" applyFill="1" applyBorder="1" applyAlignment="1">
      <alignment horizontal="left" vertical="center" wrapText="1"/>
    </xf>
    <xf numFmtId="49" fontId="12" fillId="0" borderId="74" xfId="0" applyNumberFormat="1" applyFont="1" applyFill="1" applyBorder="1" applyAlignment="1">
      <alignment horizontal="center" vertical="center"/>
    </xf>
    <xf numFmtId="49" fontId="12" fillId="0" borderId="73" xfId="0" applyNumberFormat="1" applyFont="1" applyFill="1" applyBorder="1" applyAlignment="1">
      <alignment horizontal="center" vertical="center"/>
    </xf>
    <xf numFmtId="49" fontId="19" fillId="0" borderId="73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2" fontId="12" fillId="0" borderId="47" xfId="0" applyNumberFormat="1" applyFont="1" applyFill="1" applyBorder="1" applyAlignment="1">
      <alignment horizontal="center" vertical="center"/>
    </xf>
    <xf numFmtId="2" fontId="12" fillId="0" borderId="34" xfId="0" applyNumberFormat="1" applyFont="1" applyFill="1" applyBorder="1" applyAlignment="1">
      <alignment horizontal="center" vertical="center"/>
    </xf>
    <xf numFmtId="2" fontId="12" fillId="0" borderId="35" xfId="0" applyNumberFormat="1" applyFont="1" applyFill="1" applyBorder="1" applyAlignment="1">
      <alignment horizontal="center" vertical="center"/>
    </xf>
    <xf numFmtId="2" fontId="12" fillId="0" borderId="57" xfId="0" applyNumberFormat="1" applyFont="1" applyFill="1" applyBorder="1" applyAlignment="1">
      <alignment horizontal="center" vertical="center"/>
    </xf>
    <xf numFmtId="2" fontId="12" fillId="0" borderId="73" xfId="0" applyNumberFormat="1" applyFont="1" applyFill="1" applyBorder="1" applyAlignment="1">
      <alignment horizontal="center" vertical="center"/>
    </xf>
    <xf numFmtId="2" fontId="12" fillId="0" borderId="75" xfId="0" applyNumberFormat="1" applyFont="1" applyFill="1" applyBorder="1" applyAlignment="1">
      <alignment horizontal="center" vertical="center"/>
    </xf>
    <xf numFmtId="2" fontId="12" fillId="0" borderId="76" xfId="0" applyNumberFormat="1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39" xfId="0" applyNumberFormat="1" applyFont="1" applyFill="1" applyBorder="1" applyAlignment="1">
      <alignment horizontal="center"/>
    </xf>
    <xf numFmtId="0" fontId="12" fillId="0" borderId="34" xfId="0" applyNumberFormat="1" applyFont="1" applyFill="1" applyBorder="1" applyAlignment="1">
      <alignment horizontal="center"/>
    </xf>
    <xf numFmtId="0" fontId="12" fillId="0" borderId="35" xfId="0" applyNumberFormat="1" applyFont="1" applyFill="1" applyBorder="1" applyAlignment="1">
      <alignment horizontal="center"/>
    </xf>
    <xf numFmtId="0" fontId="12" fillId="0" borderId="36" xfId="0" applyNumberFormat="1" applyFont="1" applyFill="1" applyBorder="1" applyAlignment="1">
      <alignment horizontal="center"/>
    </xf>
    <xf numFmtId="0" fontId="20" fillId="0" borderId="33" xfId="0" applyNumberFormat="1" applyFont="1" applyFill="1" applyBorder="1" applyAlignment="1">
      <alignment horizontal="center"/>
    </xf>
    <xf numFmtId="0" fontId="20" fillId="0" borderId="19" xfId="0" applyNumberFormat="1" applyFont="1" applyFill="1" applyBorder="1" applyAlignment="1">
      <alignment horizontal="center"/>
    </xf>
    <xf numFmtId="0" fontId="20" fillId="0" borderId="12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10" fillId="0" borderId="32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0" fillId="0" borderId="32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85" fillId="0" borderId="0" xfId="0" applyFont="1" applyAlignment="1">
      <alignment horizontal="center" vertical="center" wrapText="1"/>
    </xf>
    <xf numFmtId="0" fontId="83" fillId="0" borderId="0" xfId="0" applyFont="1" applyBorder="1" applyAlignment="1">
      <alignment horizontal="right" vertical="center" wrapText="1"/>
    </xf>
    <xf numFmtId="0" fontId="85" fillId="0" borderId="23" xfId="0" applyFont="1" applyBorder="1" applyAlignment="1">
      <alignment horizontal="center" vertical="center" wrapText="1"/>
    </xf>
    <xf numFmtId="0" fontId="83" fillId="0" borderId="25" xfId="0" applyFont="1" applyBorder="1" applyAlignment="1">
      <alignment horizontal="left" vertical="center" wrapText="1"/>
    </xf>
    <xf numFmtId="0" fontId="83" fillId="36" borderId="0" xfId="0" applyFont="1" applyFill="1" applyBorder="1" applyAlignment="1">
      <alignment horizontal="left" vertical="center" wrapText="1"/>
    </xf>
    <xf numFmtId="0" fontId="80" fillId="36" borderId="66" xfId="0" applyFont="1" applyFill="1" applyBorder="1" applyAlignment="1">
      <alignment horizontal="center" vertical="center" wrapText="1"/>
    </xf>
    <xf numFmtId="0" fontId="80" fillId="36" borderId="68" xfId="0" applyFont="1" applyFill="1" applyBorder="1" applyAlignment="1">
      <alignment horizontal="center" vertical="center" wrapText="1"/>
    </xf>
    <xf numFmtId="0" fontId="80" fillId="36" borderId="67" xfId="0" applyFont="1" applyFill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25" xfId="0" applyFont="1" applyBorder="1" applyAlignment="1">
      <alignment horizontal="center" vertical="center" wrapText="1"/>
    </xf>
    <xf numFmtId="0" fontId="80" fillId="0" borderId="26" xfId="0" applyFont="1" applyBorder="1" applyAlignment="1">
      <alignment horizontal="center" vertical="center" wrapText="1"/>
    </xf>
    <xf numFmtId="0" fontId="84" fillId="0" borderId="16" xfId="0" applyFont="1" applyBorder="1" applyAlignment="1">
      <alignment horizontal="right" wrapText="1"/>
    </xf>
    <xf numFmtId="0" fontId="84" fillId="0" borderId="26" xfId="0" applyFont="1" applyBorder="1" applyAlignment="1">
      <alignment horizontal="right" wrapText="1"/>
    </xf>
    <xf numFmtId="2" fontId="80" fillId="0" borderId="16" xfId="0" applyNumberFormat="1" applyFont="1" applyBorder="1" applyAlignment="1">
      <alignment horizontal="center" vertical="center" wrapText="1"/>
    </xf>
    <xf numFmtId="2" fontId="80" fillId="0" borderId="26" xfId="0" applyNumberFormat="1" applyFont="1" applyBorder="1" applyAlignment="1">
      <alignment horizontal="center" vertical="center" wrapText="1"/>
    </xf>
    <xf numFmtId="0" fontId="80" fillId="0" borderId="16" xfId="0" applyFont="1" applyBorder="1" applyAlignment="1">
      <alignment horizontal="right" vertical="center" wrapText="1"/>
    </xf>
    <xf numFmtId="0" fontId="80" fillId="0" borderId="25" xfId="0" applyFont="1" applyBorder="1" applyAlignment="1">
      <alignment horizontal="right" vertical="center" wrapText="1"/>
    </xf>
    <xf numFmtId="0" fontId="80" fillId="0" borderId="26" xfId="0" applyFont="1" applyBorder="1" applyAlignment="1">
      <alignment horizontal="right" vertical="center" wrapText="1"/>
    </xf>
    <xf numFmtId="0" fontId="80" fillId="0" borderId="16" xfId="0" applyFont="1" applyBorder="1" applyAlignment="1">
      <alignment horizontal="left" vertical="center" wrapText="1"/>
    </xf>
    <xf numFmtId="0" fontId="80" fillId="0" borderId="25" xfId="0" applyFont="1" applyBorder="1" applyAlignment="1">
      <alignment horizontal="left" vertical="center" wrapText="1"/>
    </xf>
    <xf numFmtId="0" fontId="80" fillId="0" borderId="26" xfId="0" applyFont="1" applyBorder="1" applyAlignment="1">
      <alignment horizontal="left" vertical="center" wrapText="1"/>
    </xf>
    <xf numFmtId="43" fontId="80" fillId="0" borderId="16" xfId="59" applyNumberFormat="1" applyFont="1" applyBorder="1" applyAlignment="1">
      <alignment horizontal="center" vertical="center" wrapText="1"/>
    </xf>
    <xf numFmtId="43" fontId="80" fillId="0" borderId="26" xfId="59" applyNumberFormat="1" applyFont="1" applyBorder="1" applyAlignment="1">
      <alignment horizontal="center" vertical="center" wrapText="1"/>
    </xf>
    <xf numFmtId="183" fontId="80" fillId="0" borderId="16" xfId="59" applyNumberFormat="1" applyFont="1" applyBorder="1" applyAlignment="1">
      <alignment horizontal="center" vertical="center" wrapText="1"/>
    </xf>
    <xf numFmtId="183" fontId="80" fillId="0" borderId="26" xfId="59" applyNumberFormat="1" applyFont="1" applyBorder="1" applyAlignment="1">
      <alignment horizontal="center" vertical="center" wrapText="1"/>
    </xf>
    <xf numFmtId="43" fontId="80" fillId="0" borderId="16" xfId="59" applyFont="1" applyBorder="1" applyAlignment="1">
      <alignment horizontal="center" vertical="center" wrapText="1"/>
    </xf>
    <xf numFmtId="43" fontId="80" fillId="0" borderId="26" xfId="59" applyFont="1" applyBorder="1" applyAlignment="1">
      <alignment horizontal="center" vertical="center" wrapText="1"/>
    </xf>
    <xf numFmtId="171" fontId="84" fillId="0" borderId="16" xfId="0" applyNumberFormat="1" applyFont="1" applyBorder="1" applyAlignment="1">
      <alignment horizontal="center" vertical="center" wrapText="1"/>
    </xf>
    <xf numFmtId="171" fontId="84" fillId="0" borderId="26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88" fillId="0" borderId="16" xfId="0" applyFont="1" applyFill="1" applyBorder="1" applyAlignment="1">
      <alignment horizontal="left" vertical="center" wrapText="1"/>
    </xf>
    <xf numFmtId="0" fontId="88" fillId="0" borderId="26" xfId="0" applyFont="1" applyFill="1" applyBorder="1" applyAlignment="1">
      <alignment horizontal="left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8" fillId="0" borderId="26" xfId="0" applyFont="1" applyFill="1" applyBorder="1" applyAlignment="1">
      <alignment horizontal="center" vertical="center" wrapText="1"/>
    </xf>
    <xf numFmtId="0" fontId="88" fillId="0" borderId="25" xfId="0" applyFont="1" applyFill="1" applyBorder="1" applyAlignment="1">
      <alignment horizontal="left" vertical="center" wrapText="1"/>
    </xf>
    <xf numFmtId="0" fontId="88" fillId="0" borderId="16" xfId="0" applyFont="1" applyFill="1" applyBorder="1" applyAlignment="1">
      <alignment horizontal="right" vertical="center" wrapText="1"/>
    </xf>
    <xf numFmtId="0" fontId="88" fillId="0" borderId="25" xfId="0" applyFont="1" applyFill="1" applyBorder="1" applyAlignment="1">
      <alignment horizontal="right" vertical="center" wrapText="1"/>
    </xf>
    <xf numFmtId="0" fontId="88" fillId="0" borderId="26" xfId="0" applyFont="1" applyFill="1" applyBorder="1" applyAlignment="1">
      <alignment horizontal="right" vertical="center" wrapText="1"/>
    </xf>
    <xf numFmtId="0" fontId="89" fillId="0" borderId="23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86" fillId="35" borderId="0" xfId="0" applyFont="1" applyFill="1" applyBorder="1" applyAlignment="1">
      <alignment horizontal="left" vertical="center" wrapText="1"/>
    </xf>
    <xf numFmtId="0" fontId="88" fillId="0" borderId="25" xfId="0" applyFont="1" applyFill="1" applyBorder="1" applyAlignment="1">
      <alignment horizontal="center" vertical="center" wrapText="1"/>
    </xf>
    <xf numFmtId="0" fontId="89" fillId="0" borderId="26" xfId="0" applyFont="1" applyFill="1" applyBorder="1" applyAlignment="1">
      <alignment horizontal="left" vertical="center" wrapText="1"/>
    </xf>
    <xf numFmtId="0" fontId="89" fillId="0" borderId="25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90" fillId="0" borderId="23" xfId="0" applyFont="1" applyFill="1" applyBorder="1" applyAlignment="1">
      <alignment horizontal="left" vertical="center" wrapText="1"/>
    </xf>
    <xf numFmtId="0" fontId="86" fillId="0" borderId="23" xfId="0" applyFont="1" applyFill="1" applyBorder="1" applyAlignment="1">
      <alignment horizontal="center" vertical="center" wrapText="1"/>
    </xf>
    <xf numFmtId="0" fontId="86" fillId="0" borderId="25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 wrapText="1"/>
    </xf>
    <xf numFmtId="49" fontId="8" fillId="0" borderId="25" xfId="0" applyNumberFormat="1" applyFont="1" applyBorder="1" applyAlignment="1">
      <alignment horizontal="right" vertical="center"/>
    </xf>
    <xf numFmtId="49" fontId="8" fillId="0" borderId="26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69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left" vertical="center" wrapText="1" indent="2"/>
    </xf>
    <xf numFmtId="0" fontId="8" fillId="0" borderId="69" xfId="0" applyNumberFormat="1" applyFont="1" applyBorder="1" applyAlignment="1">
      <alignment horizontal="left" vertical="center" wrapText="1" indent="2"/>
    </xf>
    <xf numFmtId="0" fontId="8" fillId="0" borderId="17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8" fillId="0" borderId="69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left" vertical="center" wrapText="1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5" xfId="0" applyNumberFormat="1" applyFont="1" applyBorder="1" applyAlignment="1">
      <alignment horizontal="left" vertical="center" wrapText="1" indent="2"/>
    </xf>
    <xf numFmtId="0" fontId="8" fillId="0" borderId="26" xfId="0" applyNumberFormat="1" applyFont="1" applyBorder="1" applyAlignment="1">
      <alignment horizontal="left" vertical="center" wrapText="1" indent="2"/>
    </xf>
    <xf numFmtId="49" fontId="8" fillId="0" borderId="16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>
      <alignment horizontal="justify" wrapText="1"/>
    </xf>
    <xf numFmtId="0" fontId="5" fillId="0" borderId="0" xfId="0" applyNumberFormat="1" applyFont="1" applyBorder="1" applyAlignment="1">
      <alignment horizontal="justify" wrapText="1"/>
    </xf>
    <xf numFmtId="49" fontId="3" fillId="0" borderId="23" xfId="0" applyNumberFormat="1" applyFont="1" applyBorder="1" applyAlignment="1">
      <alignment horizontal="left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/>
    </xf>
    <xf numFmtId="49" fontId="8" fillId="0" borderId="25" xfId="0" applyNumberFormat="1" applyFont="1" applyBorder="1" applyAlignment="1">
      <alignment horizontal="left" vertical="center"/>
    </xf>
    <xf numFmtId="49" fontId="8" fillId="0" borderId="26" xfId="0" applyNumberFormat="1" applyFont="1" applyBorder="1" applyAlignment="1">
      <alignment horizontal="left" vertical="center"/>
    </xf>
    <xf numFmtId="0" fontId="8" fillId="0" borderId="16" xfId="0" applyNumberFormat="1" applyFont="1" applyBorder="1" applyAlignment="1">
      <alignment horizontal="right" vertical="center"/>
    </xf>
    <xf numFmtId="0" fontId="8" fillId="0" borderId="25" xfId="0" applyNumberFormat="1" applyFont="1" applyBorder="1" applyAlignment="1">
      <alignment horizontal="right" vertical="center"/>
    </xf>
    <xf numFmtId="0" fontId="8" fillId="0" borderId="26" xfId="0" applyNumberFormat="1" applyFont="1" applyBorder="1" applyAlignment="1">
      <alignment horizontal="right" vertical="center"/>
    </xf>
    <xf numFmtId="0" fontId="2" fillId="36" borderId="10" xfId="0" applyFont="1" applyFill="1" applyBorder="1" applyAlignment="1">
      <alignment horizontal="center" vertical="center" wrapText="1"/>
    </xf>
    <xf numFmtId="4" fontId="2" fillId="0" borderId="66" xfId="0" applyNumberFormat="1" applyFont="1" applyFill="1" applyBorder="1" applyAlignment="1">
      <alignment horizontal="center" wrapText="1"/>
    </xf>
    <xf numFmtId="4" fontId="2" fillId="0" borderId="67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10</xdr:col>
      <xdr:colOff>533400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0"/>
          <a:ext cx="3724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49"/>
  <sheetViews>
    <sheetView zoomScale="120" zoomScaleNormal="120" zoomScaleSheetLayoutView="120" zoomScalePageLayoutView="0" workbookViewId="0" topLeftCell="A13">
      <selection activeCell="AK50" sqref="AK50"/>
    </sheetView>
  </sheetViews>
  <sheetFormatPr defaultColWidth="0.875" defaultRowHeight="12.75"/>
  <cols>
    <col min="1" max="16384" width="0.875" style="33" customWidth="1"/>
  </cols>
  <sheetData>
    <row r="1" s="45" customFormat="1" ht="9" customHeight="1"/>
    <row r="2" s="45" customFormat="1" ht="9" customHeight="1">
      <c r="CS2" s="45" t="s">
        <v>206</v>
      </c>
    </row>
    <row r="3" s="45" customFormat="1" ht="9" customHeight="1">
      <c r="CS3" s="45" t="s">
        <v>109</v>
      </c>
    </row>
    <row r="4" s="45" customFormat="1" ht="9" customHeight="1">
      <c r="CS4" s="45" t="s">
        <v>110</v>
      </c>
    </row>
    <row r="5" s="45" customFormat="1" ht="3" customHeight="1"/>
    <row r="6" s="46" customFormat="1" ht="9" customHeight="1">
      <c r="CS6" s="47" t="s">
        <v>111</v>
      </c>
    </row>
    <row r="7" s="45" customFormat="1" ht="6" customHeight="1"/>
    <row r="8" spans="68:167" s="35" customFormat="1" ht="10.5" customHeight="1">
      <c r="BP8" s="246" t="s">
        <v>112</v>
      </c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  <c r="DN8" s="246"/>
      <c r="DO8" s="246"/>
      <c r="DP8" s="246"/>
      <c r="DQ8" s="246"/>
      <c r="DR8" s="246"/>
      <c r="DS8" s="246"/>
      <c r="DT8" s="246"/>
      <c r="DU8" s="246"/>
      <c r="DV8" s="246"/>
      <c r="DW8" s="246"/>
      <c r="DX8" s="246"/>
      <c r="DY8" s="246"/>
      <c r="DZ8" s="246"/>
      <c r="EA8" s="246"/>
      <c r="EB8" s="246"/>
      <c r="EC8" s="246"/>
      <c r="ED8" s="246"/>
      <c r="EE8" s="246"/>
      <c r="EF8" s="246"/>
      <c r="EG8" s="246"/>
      <c r="EH8" s="246"/>
      <c r="EI8" s="246"/>
      <c r="EJ8" s="246"/>
      <c r="EK8" s="246"/>
      <c r="EL8" s="246"/>
      <c r="EM8" s="246"/>
      <c r="EN8" s="246"/>
      <c r="EO8" s="246"/>
      <c r="EP8" s="246"/>
      <c r="EQ8" s="246"/>
      <c r="ER8" s="246"/>
      <c r="ES8" s="246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6"/>
      <c r="FF8" s="246"/>
      <c r="FG8" s="246"/>
      <c r="FH8" s="246"/>
      <c r="FI8" s="246"/>
      <c r="FJ8" s="246"/>
      <c r="FK8" s="246"/>
    </row>
    <row r="9" spans="68:167" s="35" customFormat="1" ht="10.5" customHeight="1">
      <c r="BP9" s="196" t="s">
        <v>217</v>
      </c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</row>
    <row r="10" spans="68:167" s="45" customFormat="1" ht="9.75" customHeight="1">
      <c r="BP10" s="198" t="s">
        <v>113</v>
      </c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8"/>
    </row>
    <row r="11" spans="68:167" s="35" customFormat="1" ht="10.5" customHeight="1">
      <c r="BP11" s="196" t="s">
        <v>218</v>
      </c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  <c r="FF11" s="196"/>
      <c r="FG11" s="196"/>
      <c r="FH11" s="196"/>
      <c r="FI11" s="196"/>
      <c r="FJ11" s="196"/>
      <c r="FK11" s="196"/>
    </row>
    <row r="12" spans="68:167" s="45" customFormat="1" ht="9.75" customHeight="1">
      <c r="BP12" s="197" t="s">
        <v>114</v>
      </c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/>
      <c r="FD12" s="197"/>
      <c r="FE12" s="197"/>
      <c r="FF12" s="197"/>
      <c r="FG12" s="197"/>
      <c r="FH12" s="197"/>
      <c r="FI12" s="197"/>
      <c r="FJ12" s="197"/>
      <c r="FK12" s="197"/>
    </row>
    <row r="13" spans="68:167" s="35" customFormat="1" ht="10.5" customHeight="1"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48"/>
      <c r="CM13" s="48"/>
      <c r="DT13" s="48"/>
      <c r="DU13" s="48"/>
      <c r="DV13" s="48"/>
      <c r="DW13" s="48"/>
      <c r="DX13" s="48"/>
      <c r="DY13" s="196" t="s">
        <v>219</v>
      </c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</row>
    <row r="14" spans="68:167" s="45" customFormat="1" ht="9.75" customHeight="1">
      <c r="BP14" s="197" t="s">
        <v>86</v>
      </c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49"/>
      <c r="CM14" s="49"/>
      <c r="DY14" s="198" t="s">
        <v>87</v>
      </c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8"/>
    </row>
    <row r="15" spans="68:167" s="35" customFormat="1" ht="10.5" customHeight="1">
      <c r="BP15" s="50" t="s">
        <v>88</v>
      </c>
      <c r="BQ15" s="192" t="s">
        <v>220</v>
      </c>
      <c r="BR15" s="192"/>
      <c r="BS15" s="192"/>
      <c r="BT15" s="192"/>
      <c r="BU15" s="192"/>
      <c r="BV15" s="190" t="s">
        <v>88</v>
      </c>
      <c r="BW15" s="190"/>
      <c r="BX15" s="192" t="s">
        <v>221</v>
      </c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1">
        <v>20</v>
      </c>
      <c r="CV15" s="191"/>
      <c r="CW15" s="191"/>
      <c r="CX15" s="191"/>
      <c r="CY15" s="193" t="s">
        <v>480</v>
      </c>
      <c r="CZ15" s="193"/>
      <c r="DA15" s="193"/>
      <c r="DB15" s="190" t="s">
        <v>89</v>
      </c>
      <c r="DC15" s="190"/>
      <c r="DD15" s="190"/>
      <c r="FK15" s="50"/>
    </row>
    <row r="16" spans="2:154" s="34" customFormat="1" ht="15" customHeight="1">
      <c r="B16" s="238" t="s">
        <v>207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238"/>
    </row>
    <row r="17" spans="1:167" s="35" customFormat="1" ht="12" customHeight="1" thickBot="1">
      <c r="A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I17" s="52" t="s">
        <v>208</v>
      </c>
      <c r="EJ17" s="239" t="s">
        <v>222</v>
      </c>
      <c r="EK17" s="239"/>
      <c r="EL17" s="239"/>
      <c r="EM17" s="239"/>
      <c r="EN17" s="53" t="s">
        <v>117</v>
      </c>
      <c r="EO17" s="53"/>
      <c r="EP17" s="53"/>
      <c r="EQ17" s="53"/>
      <c r="EZ17" s="240" t="s">
        <v>80</v>
      </c>
      <c r="FA17" s="241"/>
      <c r="FB17" s="241"/>
      <c r="FC17" s="241"/>
      <c r="FD17" s="241"/>
      <c r="FE17" s="241"/>
      <c r="FF17" s="241"/>
      <c r="FG17" s="241"/>
      <c r="FH17" s="241"/>
      <c r="FI17" s="241"/>
      <c r="FJ17" s="241"/>
      <c r="FK17" s="242"/>
    </row>
    <row r="18" spans="59:167" s="35" customFormat="1" ht="12" customHeight="1">
      <c r="BG18" s="58"/>
      <c r="EB18" s="53"/>
      <c r="EC18" s="53"/>
      <c r="ED18" s="53"/>
      <c r="EE18" s="53"/>
      <c r="EF18" s="54"/>
      <c r="EG18" s="54"/>
      <c r="EH18" s="55"/>
      <c r="EI18" s="113"/>
      <c r="EJ18" s="55"/>
      <c r="EK18" s="55"/>
      <c r="EL18" s="55"/>
      <c r="EM18" s="55"/>
      <c r="EN18" s="55"/>
      <c r="EO18" s="55"/>
      <c r="EP18" s="55"/>
      <c r="EQ18" s="55"/>
      <c r="ER18" s="56"/>
      <c r="ES18" s="56"/>
      <c r="ET18" s="56"/>
      <c r="EU18" s="56"/>
      <c r="EW18" s="55"/>
      <c r="EX18" s="56" t="s">
        <v>118</v>
      </c>
      <c r="EZ18" s="243" t="s">
        <v>115</v>
      </c>
      <c r="FA18" s="244"/>
      <c r="FB18" s="244"/>
      <c r="FC18" s="244"/>
      <c r="FD18" s="244"/>
      <c r="FE18" s="244"/>
      <c r="FF18" s="244"/>
      <c r="FG18" s="244"/>
      <c r="FH18" s="244"/>
      <c r="FI18" s="244"/>
      <c r="FJ18" s="244"/>
      <c r="FK18" s="245"/>
    </row>
    <row r="19" spans="43:167" s="35" customFormat="1" ht="10.5" customHeight="1">
      <c r="AQ19" s="50" t="s">
        <v>119</v>
      </c>
      <c r="AR19" s="192" t="s">
        <v>220</v>
      </c>
      <c r="AS19" s="192"/>
      <c r="AT19" s="192"/>
      <c r="AU19" s="192"/>
      <c r="AV19" s="192"/>
      <c r="AW19" s="190" t="s">
        <v>88</v>
      </c>
      <c r="AX19" s="190"/>
      <c r="AY19" s="192" t="s">
        <v>221</v>
      </c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1">
        <v>20</v>
      </c>
      <c r="BW19" s="191"/>
      <c r="BX19" s="191"/>
      <c r="BY19" s="191"/>
      <c r="BZ19" s="193" t="s">
        <v>480</v>
      </c>
      <c r="CA19" s="193"/>
      <c r="CB19" s="193"/>
      <c r="CC19" s="190" t="s">
        <v>89</v>
      </c>
      <c r="CD19" s="190"/>
      <c r="CE19" s="190"/>
      <c r="ER19" s="50"/>
      <c r="ES19" s="50"/>
      <c r="ET19" s="50"/>
      <c r="EU19" s="50"/>
      <c r="EX19" s="50" t="s">
        <v>90</v>
      </c>
      <c r="EZ19" s="226" t="s">
        <v>481</v>
      </c>
      <c r="FA19" s="227"/>
      <c r="FB19" s="227"/>
      <c r="FC19" s="227"/>
      <c r="FD19" s="227"/>
      <c r="FE19" s="227"/>
      <c r="FF19" s="227"/>
      <c r="FG19" s="227"/>
      <c r="FH19" s="227"/>
      <c r="FI19" s="227"/>
      <c r="FJ19" s="227"/>
      <c r="FK19" s="228"/>
    </row>
    <row r="20" spans="1:167" s="35" customFormat="1" ht="14.25" customHeight="1">
      <c r="A20" s="35" t="s">
        <v>120</v>
      </c>
      <c r="AO20" s="223" t="s">
        <v>223</v>
      </c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3"/>
      <c r="DD20" s="223"/>
      <c r="DE20" s="223"/>
      <c r="DF20" s="223"/>
      <c r="DG20" s="223"/>
      <c r="DH20" s="223"/>
      <c r="DI20" s="223"/>
      <c r="DJ20" s="223"/>
      <c r="DK20" s="223"/>
      <c r="DL20" s="223"/>
      <c r="DM20" s="223"/>
      <c r="DN20" s="223"/>
      <c r="DO20" s="223"/>
      <c r="DP20" s="223"/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3"/>
      <c r="EF20" s="223"/>
      <c r="EG20" s="223"/>
      <c r="EH20" s="223"/>
      <c r="EI20" s="223"/>
      <c r="EJ20" s="223"/>
      <c r="EK20" s="223"/>
      <c r="EL20" s="223"/>
      <c r="ER20" s="50"/>
      <c r="ES20" s="50"/>
      <c r="ET20" s="50"/>
      <c r="EU20" s="50"/>
      <c r="EX20" s="50"/>
      <c r="EZ20" s="217" t="s">
        <v>224</v>
      </c>
      <c r="FA20" s="218"/>
      <c r="FB20" s="218"/>
      <c r="FC20" s="218"/>
      <c r="FD20" s="218"/>
      <c r="FE20" s="218"/>
      <c r="FF20" s="218"/>
      <c r="FG20" s="218"/>
      <c r="FH20" s="218"/>
      <c r="FI20" s="218"/>
      <c r="FJ20" s="218"/>
      <c r="FK20" s="219"/>
    </row>
    <row r="21" spans="1:167" s="35" customFormat="1" ht="15.75" customHeight="1">
      <c r="A21" s="35" t="s">
        <v>121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R21" s="50"/>
      <c r="ES21" s="50"/>
      <c r="ET21" s="50"/>
      <c r="EU21" s="50"/>
      <c r="EX21" s="50" t="s">
        <v>91</v>
      </c>
      <c r="EZ21" s="224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225"/>
    </row>
    <row r="22" spans="1:167" s="35" customFormat="1" ht="3" customHeight="1" thickBo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R22" s="50"/>
      <c r="ES22" s="50"/>
      <c r="ET22" s="50"/>
      <c r="EU22" s="50"/>
      <c r="EX22" s="50"/>
      <c r="EZ22" s="217"/>
      <c r="FA22" s="218"/>
      <c r="FB22" s="218"/>
      <c r="FC22" s="218"/>
      <c r="FD22" s="218"/>
      <c r="FE22" s="218"/>
      <c r="FF22" s="218"/>
      <c r="FG22" s="218"/>
      <c r="FH22" s="218"/>
      <c r="FI22" s="218"/>
      <c r="FJ22" s="218"/>
      <c r="FK22" s="219"/>
    </row>
    <row r="23" spans="1:167" s="35" customFormat="1" ht="10.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N23" s="57"/>
      <c r="AO23" s="58" t="s">
        <v>81</v>
      </c>
      <c r="AP23" s="57"/>
      <c r="AQ23" s="57"/>
      <c r="AR23" s="57"/>
      <c r="AY23" s="232" t="s">
        <v>225</v>
      </c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4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R23" s="50"/>
      <c r="ES23" s="50"/>
      <c r="ET23" s="50"/>
      <c r="EU23" s="50"/>
      <c r="EX23" s="50" t="s">
        <v>122</v>
      </c>
      <c r="EZ23" s="229"/>
      <c r="FA23" s="230"/>
      <c r="FB23" s="230"/>
      <c r="FC23" s="230"/>
      <c r="FD23" s="230"/>
      <c r="FE23" s="230"/>
      <c r="FF23" s="230"/>
      <c r="FG23" s="230"/>
      <c r="FH23" s="230"/>
      <c r="FI23" s="230"/>
      <c r="FJ23" s="230"/>
      <c r="FK23" s="231"/>
    </row>
    <row r="24" spans="1:167" s="35" customFormat="1" ht="3" customHeight="1" thickBo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Y24" s="235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R24" s="50"/>
      <c r="ES24" s="50"/>
      <c r="ET24" s="50"/>
      <c r="EU24" s="50"/>
      <c r="EX24" s="50"/>
      <c r="EZ24" s="224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225"/>
    </row>
    <row r="25" spans="1:167" s="35" customFormat="1" ht="10.5" customHeight="1">
      <c r="A25" s="35" t="s">
        <v>123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O25" s="216" t="s">
        <v>229</v>
      </c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R25" s="50"/>
      <c r="ES25" s="50"/>
      <c r="ET25" s="50"/>
      <c r="EU25" s="50"/>
      <c r="EX25" s="56" t="s">
        <v>124</v>
      </c>
      <c r="EZ25" s="226" t="s">
        <v>226</v>
      </c>
      <c r="FA25" s="227"/>
      <c r="FB25" s="227"/>
      <c r="FC25" s="227"/>
      <c r="FD25" s="227"/>
      <c r="FE25" s="227"/>
      <c r="FF25" s="227"/>
      <c r="FG25" s="227"/>
      <c r="FH25" s="227"/>
      <c r="FI25" s="227"/>
      <c r="FJ25" s="227"/>
      <c r="FK25" s="228"/>
    </row>
    <row r="26" spans="1:167" s="35" customFormat="1" ht="10.5" customHeight="1">
      <c r="A26" s="35" t="s">
        <v>125</v>
      </c>
      <c r="AO26" s="215" t="s">
        <v>230</v>
      </c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/>
      <c r="EF26" s="215"/>
      <c r="EG26" s="215"/>
      <c r="EH26" s="215"/>
      <c r="EI26" s="215"/>
      <c r="EJ26" s="215"/>
      <c r="EK26" s="215"/>
      <c r="EL26" s="215"/>
      <c r="ER26" s="50"/>
      <c r="ES26" s="50"/>
      <c r="ET26" s="50"/>
      <c r="EU26" s="50"/>
      <c r="EX26" s="50"/>
      <c r="EZ26" s="217"/>
      <c r="FA26" s="218"/>
      <c r="FB26" s="218"/>
      <c r="FC26" s="218"/>
      <c r="FD26" s="218"/>
      <c r="FE26" s="218"/>
      <c r="FF26" s="218"/>
      <c r="FG26" s="218"/>
      <c r="FH26" s="218"/>
      <c r="FI26" s="218"/>
      <c r="FJ26" s="218"/>
      <c r="FK26" s="219"/>
    </row>
    <row r="27" spans="1:167" s="35" customFormat="1" ht="10.5" customHeight="1">
      <c r="A27" s="35" t="s">
        <v>126</v>
      </c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216"/>
      <c r="EJ27" s="216"/>
      <c r="EK27" s="216"/>
      <c r="EL27" s="216"/>
      <c r="ER27" s="50"/>
      <c r="ES27" s="50"/>
      <c r="ET27" s="50"/>
      <c r="EU27" s="50"/>
      <c r="EX27" s="50" t="s">
        <v>127</v>
      </c>
      <c r="EZ27" s="220" t="s">
        <v>227</v>
      </c>
      <c r="FA27" s="221"/>
      <c r="FB27" s="221"/>
      <c r="FC27" s="221"/>
      <c r="FD27" s="221"/>
      <c r="FE27" s="221"/>
      <c r="FF27" s="221"/>
      <c r="FG27" s="221"/>
      <c r="FH27" s="221"/>
      <c r="FI27" s="221"/>
      <c r="FJ27" s="221"/>
      <c r="FK27" s="222"/>
    </row>
    <row r="28" spans="1:167" s="35" customFormat="1" ht="10.5" customHeight="1">
      <c r="A28" s="35" t="s">
        <v>125</v>
      </c>
      <c r="AO28" s="223" t="s">
        <v>231</v>
      </c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223"/>
      <c r="DW28" s="223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N28" s="55"/>
      <c r="EO28" s="55"/>
      <c r="EP28" s="55"/>
      <c r="EQ28" s="55"/>
      <c r="ER28" s="56"/>
      <c r="ES28" s="56"/>
      <c r="ET28" s="56"/>
      <c r="EU28" s="56"/>
      <c r="EW28" s="55"/>
      <c r="EZ28" s="217"/>
      <c r="FA28" s="218"/>
      <c r="FB28" s="218"/>
      <c r="FC28" s="218"/>
      <c r="FD28" s="218"/>
      <c r="FE28" s="218"/>
      <c r="FF28" s="218"/>
      <c r="FG28" s="218"/>
      <c r="FH28" s="218"/>
      <c r="FI28" s="218"/>
      <c r="FJ28" s="218"/>
      <c r="FK28" s="219"/>
    </row>
    <row r="29" spans="1:167" s="35" customFormat="1" ht="10.5" customHeight="1">
      <c r="A29" s="35" t="s">
        <v>128</v>
      </c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6"/>
      <c r="DW29" s="216"/>
      <c r="DX29" s="216"/>
      <c r="DY29" s="216"/>
      <c r="DZ29" s="216"/>
      <c r="EA29" s="216"/>
      <c r="EB29" s="216"/>
      <c r="EC29" s="216"/>
      <c r="ED29" s="216"/>
      <c r="EE29" s="216"/>
      <c r="EF29" s="216"/>
      <c r="EG29" s="216"/>
      <c r="EH29" s="216"/>
      <c r="EI29" s="216"/>
      <c r="EJ29" s="216"/>
      <c r="EK29" s="216"/>
      <c r="EL29" s="216"/>
      <c r="EN29" s="55"/>
      <c r="EO29" s="55"/>
      <c r="EP29" s="55"/>
      <c r="EQ29" s="55"/>
      <c r="ER29" s="56"/>
      <c r="ES29" s="56"/>
      <c r="ET29" s="56"/>
      <c r="EU29" s="56"/>
      <c r="EW29" s="55"/>
      <c r="EX29" s="50" t="s">
        <v>91</v>
      </c>
      <c r="EZ29" s="224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225"/>
    </row>
    <row r="30" spans="1:167" s="35" customFormat="1" ht="10.5" customHeight="1">
      <c r="A30" s="35" t="s">
        <v>129</v>
      </c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5"/>
      <c r="EK30" s="55"/>
      <c r="EL30" s="55"/>
      <c r="EM30" s="55"/>
      <c r="EN30" s="55"/>
      <c r="EO30" s="55"/>
      <c r="EP30" s="55"/>
      <c r="EQ30" s="55"/>
      <c r="ER30" s="56"/>
      <c r="ES30" s="56"/>
      <c r="ET30" s="56"/>
      <c r="EU30" s="56"/>
      <c r="EW30" s="55"/>
      <c r="EX30" s="50" t="s">
        <v>92</v>
      </c>
      <c r="EZ30" s="220" t="s">
        <v>228</v>
      </c>
      <c r="FA30" s="221"/>
      <c r="FB30" s="221"/>
      <c r="FC30" s="221"/>
      <c r="FD30" s="221"/>
      <c r="FE30" s="221"/>
      <c r="FF30" s="221"/>
      <c r="FG30" s="221"/>
      <c r="FH30" s="221"/>
      <c r="FI30" s="221"/>
      <c r="FJ30" s="221"/>
      <c r="FK30" s="222"/>
    </row>
    <row r="31" spans="12:167" s="35" customFormat="1" ht="10.5" customHeight="1" thickBot="1">
      <c r="L31" s="196" t="s">
        <v>232</v>
      </c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5"/>
      <c r="EK31" s="55"/>
      <c r="EL31" s="55"/>
      <c r="EM31" s="55"/>
      <c r="EN31" s="55"/>
      <c r="EO31" s="55"/>
      <c r="EP31" s="55"/>
      <c r="EQ31" s="55"/>
      <c r="ER31" s="56"/>
      <c r="ES31" s="56"/>
      <c r="ET31" s="56"/>
      <c r="EU31" s="56"/>
      <c r="EW31" s="55"/>
      <c r="EX31" s="50" t="s">
        <v>130</v>
      </c>
      <c r="EZ31" s="203"/>
      <c r="FA31" s="204"/>
      <c r="FB31" s="204"/>
      <c r="FC31" s="204"/>
      <c r="FD31" s="204"/>
      <c r="FE31" s="204"/>
      <c r="FF31" s="204"/>
      <c r="FG31" s="204"/>
      <c r="FH31" s="204"/>
      <c r="FI31" s="204"/>
      <c r="FJ31" s="204"/>
      <c r="FK31" s="205"/>
    </row>
    <row r="32" spans="12:167" s="45" customFormat="1" ht="10.5" customHeight="1">
      <c r="L32" s="197" t="s">
        <v>131</v>
      </c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1"/>
      <c r="EK32" s="61"/>
      <c r="EL32" s="61"/>
      <c r="EM32" s="61"/>
      <c r="EN32" s="61"/>
      <c r="EO32" s="61"/>
      <c r="EP32" s="61"/>
      <c r="EQ32" s="61"/>
      <c r="ER32" s="62"/>
      <c r="ES32" s="62"/>
      <c r="ET32" s="62"/>
      <c r="EU32" s="62"/>
      <c r="EW32" s="61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</row>
    <row r="33" ht="4.5" customHeight="1"/>
    <row r="34" spans="1:142" ht="12" customHeight="1">
      <c r="A34" s="35" t="s">
        <v>213</v>
      </c>
      <c r="AO34" s="206" t="s">
        <v>233</v>
      </c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6"/>
      <c r="EL34" s="206"/>
    </row>
    <row r="35" spans="1:142" ht="12" customHeight="1">
      <c r="A35" s="114" t="s">
        <v>214</v>
      </c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6"/>
      <c r="EL35" s="206"/>
    </row>
    <row r="36" spans="1:142" ht="12" customHeight="1">
      <c r="A36" s="114" t="s">
        <v>215</v>
      </c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206"/>
      <c r="EG36" s="206"/>
      <c r="EH36" s="206"/>
      <c r="EI36" s="206"/>
      <c r="EJ36" s="206"/>
      <c r="EK36" s="206"/>
      <c r="EL36" s="206"/>
    </row>
    <row r="37" spans="1:142" ht="12" customHeight="1">
      <c r="A37" s="114" t="s">
        <v>216</v>
      </c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7"/>
      <c r="DE37" s="207"/>
      <c r="DF37" s="207"/>
      <c r="DG37" s="207"/>
      <c r="DH37" s="207"/>
      <c r="DI37" s="207"/>
      <c r="DJ37" s="207"/>
      <c r="DK37" s="207"/>
      <c r="DL37" s="207"/>
      <c r="DM37" s="207"/>
      <c r="DN37" s="207"/>
      <c r="DO37" s="207"/>
      <c r="DP37" s="207"/>
      <c r="DQ37" s="207"/>
      <c r="DR37" s="207"/>
      <c r="DS37" s="207"/>
      <c r="DT37" s="207"/>
      <c r="DU37" s="207"/>
      <c r="DV37" s="207"/>
      <c r="DW37" s="207"/>
      <c r="DX37" s="207"/>
      <c r="DY37" s="207"/>
      <c r="DZ37" s="207"/>
      <c r="EA37" s="207"/>
      <c r="EB37" s="207"/>
      <c r="EC37" s="207"/>
      <c r="ED37" s="207"/>
      <c r="EE37" s="207"/>
      <c r="EF37" s="207"/>
      <c r="EG37" s="207"/>
      <c r="EH37" s="207"/>
      <c r="EI37" s="207"/>
      <c r="EJ37" s="207"/>
      <c r="EK37" s="207"/>
      <c r="EL37" s="207"/>
    </row>
    <row r="38" spans="41:142" ht="4.5" customHeight="1" thickBot="1"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</row>
    <row r="39" spans="150:167" s="35" customFormat="1" ht="10.5" customHeight="1">
      <c r="ET39" s="50"/>
      <c r="EU39" s="50"/>
      <c r="EX39" s="50" t="s">
        <v>138</v>
      </c>
      <c r="EZ39" s="208" t="s">
        <v>164</v>
      </c>
      <c r="FA39" s="209"/>
      <c r="FB39" s="209"/>
      <c r="FC39" s="209"/>
      <c r="FD39" s="209"/>
      <c r="FE39" s="209"/>
      <c r="FF39" s="209"/>
      <c r="FG39" s="209"/>
      <c r="FH39" s="209"/>
      <c r="FI39" s="209"/>
      <c r="FJ39" s="209"/>
      <c r="FK39" s="210"/>
    </row>
    <row r="40" spans="1:167" s="35" customFormat="1" ht="10.5" customHeight="1" thickBot="1">
      <c r="A40" s="35" t="s">
        <v>139</v>
      </c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H40" s="211" t="s">
        <v>234</v>
      </c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ET40" s="50"/>
      <c r="EU40" s="50"/>
      <c r="EW40" s="55"/>
      <c r="EX40" s="50" t="s">
        <v>140</v>
      </c>
      <c r="EZ40" s="212"/>
      <c r="FA40" s="213"/>
      <c r="FB40" s="213"/>
      <c r="FC40" s="213"/>
      <c r="FD40" s="213"/>
      <c r="FE40" s="213"/>
      <c r="FF40" s="213"/>
      <c r="FG40" s="213"/>
      <c r="FH40" s="213"/>
      <c r="FI40" s="213"/>
      <c r="FJ40" s="213"/>
      <c r="FK40" s="214"/>
    </row>
    <row r="41" spans="14:58" s="45" customFormat="1" ht="10.5" customHeight="1" thickBot="1">
      <c r="N41" s="197" t="s">
        <v>86</v>
      </c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H41" s="198" t="s">
        <v>87</v>
      </c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</row>
    <row r="42" spans="1:167" ht="10.5" customHeight="1">
      <c r="A42" s="35" t="s">
        <v>141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X42" s="199" t="s">
        <v>142</v>
      </c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0"/>
      <c r="DI42" s="200"/>
      <c r="DJ42" s="200"/>
      <c r="DK42" s="200"/>
      <c r="DL42" s="200"/>
      <c r="DM42" s="200"/>
      <c r="DN42" s="200"/>
      <c r="DO42" s="200"/>
      <c r="DP42" s="200"/>
      <c r="DQ42" s="200"/>
      <c r="DR42" s="200"/>
      <c r="DS42" s="200"/>
      <c r="DT42" s="200"/>
      <c r="DU42" s="200"/>
      <c r="DV42" s="200"/>
      <c r="DW42" s="200"/>
      <c r="DX42" s="200"/>
      <c r="DY42" s="200"/>
      <c r="DZ42" s="200"/>
      <c r="EA42" s="200"/>
      <c r="EB42" s="200"/>
      <c r="EC42" s="200"/>
      <c r="ED42" s="200"/>
      <c r="EE42" s="200"/>
      <c r="EF42" s="200"/>
      <c r="EG42" s="200"/>
      <c r="EH42" s="200"/>
      <c r="EI42" s="200"/>
      <c r="EJ42" s="200"/>
      <c r="EK42" s="200"/>
      <c r="EL42" s="200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5"/>
    </row>
    <row r="43" spans="1:167" ht="10.5" customHeight="1">
      <c r="A43" s="35" t="s">
        <v>143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X43" s="201" t="s">
        <v>144</v>
      </c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7"/>
    </row>
    <row r="44" spans="1:167" ht="10.5" customHeight="1">
      <c r="A44" s="35" t="s">
        <v>145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H44" s="196" t="s">
        <v>235</v>
      </c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X44" s="68"/>
      <c r="BY44" s="35" t="s">
        <v>146</v>
      </c>
      <c r="CL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69"/>
    </row>
    <row r="45" spans="14:167" ht="10.5" customHeight="1">
      <c r="N45" s="197" t="s">
        <v>86</v>
      </c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H45" s="198" t="s">
        <v>87</v>
      </c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X45" s="68"/>
      <c r="BY45" s="35" t="s">
        <v>147</v>
      </c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Z45" s="196"/>
      <c r="DA45" s="196"/>
      <c r="DB45" s="196"/>
      <c r="DC45" s="196"/>
      <c r="DD45" s="196"/>
      <c r="DE45" s="196"/>
      <c r="DF45" s="196"/>
      <c r="DG45" s="196"/>
      <c r="DH45" s="196"/>
      <c r="DJ45" s="196"/>
      <c r="DK45" s="196"/>
      <c r="DL45" s="196"/>
      <c r="DM45" s="196"/>
      <c r="DN45" s="196"/>
      <c r="DO45" s="196"/>
      <c r="DP45" s="196"/>
      <c r="DQ45" s="196"/>
      <c r="DR45" s="196"/>
      <c r="DS45" s="196"/>
      <c r="DT45" s="196"/>
      <c r="DU45" s="196"/>
      <c r="DV45" s="196"/>
      <c r="DW45" s="196"/>
      <c r="DX45" s="196"/>
      <c r="DY45" s="196"/>
      <c r="DZ45" s="196"/>
      <c r="EA45" s="196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FJ45" s="35"/>
      <c r="FK45" s="69"/>
    </row>
    <row r="46" spans="1:167" ht="10.5" customHeight="1">
      <c r="A46" s="35" t="s">
        <v>146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X46" s="68"/>
      <c r="CL46" s="194" t="s">
        <v>148</v>
      </c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Z46" s="194" t="s">
        <v>86</v>
      </c>
      <c r="DA46" s="194"/>
      <c r="DB46" s="194"/>
      <c r="DC46" s="194"/>
      <c r="DD46" s="194"/>
      <c r="DE46" s="194"/>
      <c r="DF46" s="194"/>
      <c r="DG46" s="194"/>
      <c r="DH46" s="194"/>
      <c r="DJ46" s="194" t="s">
        <v>87</v>
      </c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C46" s="194" t="s">
        <v>149</v>
      </c>
      <c r="ED46" s="194"/>
      <c r="EE46" s="194"/>
      <c r="EF46" s="194"/>
      <c r="EG46" s="194"/>
      <c r="EH46" s="194"/>
      <c r="EI46" s="194"/>
      <c r="EJ46" s="194"/>
      <c r="EK46" s="194"/>
      <c r="EL46" s="194"/>
      <c r="FJ46" s="70"/>
      <c r="FK46" s="69"/>
    </row>
    <row r="47" spans="1:167" ht="10.5" customHeight="1">
      <c r="A47" s="35" t="s">
        <v>147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196" t="s">
        <v>236</v>
      </c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O47" s="196" t="s">
        <v>235</v>
      </c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H47" s="192" t="s">
        <v>237</v>
      </c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X47" s="68"/>
      <c r="BY47" s="191" t="s">
        <v>88</v>
      </c>
      <c r="BZ47" s="191"/>
      <c r="CA47" s="192"/>
      <c r="CB47" s="192"/>
      <c r="CC47" s="192"/>
      <c r="CD47" s="192"/>
      <c r="CE47" s="192"/>
      <c r="CF47" s="190" t="s">
        <v>88</v>
      </c>
      <c r="CG47" s="190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1">
        <v>20</v>
      </c>
      <c r="DF47" s="191"/>
      <c r="DG47" s="191"/>
      <c r="DH47" s="191"/>
      <c r="DI47" s="193"/>
      <c r="DJ47" s="193"/>
      <c r="DK47" s="193"/>
      <c r="DL47" s="190" t="s">
        <v>89</v>
      </c>
      <c r="DM47" s="190"/>
      <c r="DN47" s="190"/>
      <c r="ED47" s="35"/>
      <c r="EE47" s="35"/>
      <c r="EF47" s="35"/>
      <c r="EG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69"/>
    </row>
    <row r="48" spans="14:167" s="45" customFormat="1" ht="9.75" customHeight="1" thickBot="1">
      <c r="N48" s="194" t="s">
        <v>148</v>
      </c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D48" s="194" t="s">
        <v>86</v>
      </c>
      <c r="AE48" s="194"/>
      <c r="AF48" s="194"/>
      <c r="AG48" s="194"/>
      <c r="AH48" s="194"/>
      <c r="AI48" s="194"/>
      <c r="AJ48" s="194"/>
      <c r="AK48" s="194"/>
      <c r="AL48" s="194"/>
      <c r="AM48" s="194"/>
      <c r="AO48" s="194" t="s">
        <v>87</v>
      </c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H48" s="195" t="s">
        <v>149</v>
      </c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X48" s="71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3"/>
    </row>
    <row r="49" spans="1:42" s="35" customFormat="1" ht="10.5" customHeight="1">
      <c r="A49" s="191" t="s">
        <v>88</v>
      </c>
      <c r="B49" s="191"/>
      <c r="C49" s="192" t="s">
        <v>220</v>
      </c>
      <c r="D49" s="192"/>
      <c r="E49" s="192"/>
      <c r="F49" s="192"/>
      <c r="G49" s="192"/>
      <c r="H49" s="190" t="s">
        <v>88</v>
      </c>
      <c r="I49" s="190"/>
      <c r="J49" s="192" t="s">
        <v>221</v>
      </c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1">
        <v>20</v>
      </c>
      <c r="AH49" s="191"/>
      <c r="AI49" s="191"/>
      <c r="AJ49" s="191"/>
      <c r="AK49" s="193" t="s">
        <v>480</v>
      </c>
      <c r="AL49" s="193"/>
      <c r="AM49" s="193"/>
      <c r="AN49" s="190" t="s">
        <v>89</v>
      </c>
      <c r="AO49" s="190"/>
      <c r="AP49" s="190"/>
    </row>
    <row r="50" s="35" customFormat="1" ht="3" customHeight="1"/>
  </sheetData>
  <sheetProtection/>
  <mergeCells count="84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0:EL21"/>
    <mergeCell ref="EZ20:FK21"/>
    <mergeCell ref="EZ22:FK24"/>
    <mergeCell ref="AY23:BZ24"/>
    <mergeCell ref="AO25:EL25"/>
    <mergeCell ref="EZ25:FK25"/>
    <mergeCell ref="AO26:EL27"/>
    <mergeCell ref="EZ26:FK26"/>
    <mergeCell ref="EZ27:FK27"/>
    <mergeCell ref="AO28:EL29"/>
    <mergeCell ref="EZ28:FK29"/>
    <mergeCell ref="EZ30:FK30"/>
    <mergeCell ref="L31:AV31"/>
    <mergeCell ref="EZ31:FK31"/>
    <mergeCell ref="L32:AV32"/>
    <mergeCell ref="AO34:EL37"/>
    <mergeCell ref="EZ39:FK39"/>
    <mergeCell ref="N40:AF40"/>
    <mergeCell ref="AH40:BF40"/>
    <mergeCell ref="EZ40:FK40"/>
    <mergeCell ref="N41:AF41"/>
    <mergeCell ref="AH41:BF41"/>
    <mergeCell ref="BX42:EL42"/>
    <mergeCell ref="BX43:EL43"/>
    <mergeCell ref="N44:AF44"/>
    <mergeCell ref="AH44:BF44"/>
    <mergeCell ref="N45:AF45"/>
    <mergeCell ref="AH45:BF45"/>
    <mergeCell ref="CL45:CX45"/>
    <mergeCell ref="CZ45:DH45"/>
    <mergeCell ref="DJ45:EA45"/>
    <mergeCell ref="EC45:EL45"/>
    <mergeCell ref="CL46:CX46"/>
    <mergeCell ref="CZ46:DH46"/>
    <mergeCell ref="DJ46:EA46"/>
    <mergeCell ref="EC46:EL46"/>
    <mergeCell ref="N47:AB47"/>
    <mergeCell ref="AD47:AM47"/>
    <mergeCell ref="AO47:BF47"/>
    <mergeCell ref="BH47:BU47"/>
    <mergeCell ref="BY47:BZ47"/>
    <mergeCell ref="CA47:CE47"/>
    <mergeCell ref="CF47:CG47"/>
    <mergeCell ref="CH47:DD47"/>
    <mergeCell ref="DE47:DH47"/>
    <mergeCell ref="DI47:DK47"/>
    <mergeCell ref="DL47:DN47"/>
    <mergeCell ref="N48:AB48"/>
    <mergeCell ref="AD48:AM48"/>
    <mergeCell ref="AO48:BF48"/>
    <mergeCell ref="BH48:BU48"/>
    <mergeCell ref="AN49:AP49"/>
    <mergeCell ref="A49:B49"/>
    <mergeCell ref="C49:G49"/>
    <mergeCell ref="H49:I49"/>
    <mergeCell ref="J49:AF49"/>
    <mergeCell ref="AG49:AJ49"/>
    <mergeCell ref="AK49:AM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A147"/>
  <sheetViews>
    <sheetView view="pageBreakPreview" zoomScale="60" zoomScalePageLayoutView="0" workbookViewId="0" topLeftCell="A1">
      <selection activeCell="A43" sqref="A43:DA43"/>
    </sheetView>
  </sheetViews>
  <sheetFormatPr defaultColWidth="0.875" defaultRowHeight="12" customHeight="1"/>
  <cols>
    <col min="1" max="16384" width="0.875" style="36" customWidth="1"/>
  </cols>
  <sheetData>
    <row r="1" ht="3" customHeight="1"/>
    <row r="2" spans="1:105" s="37" customFormat="1" ht="14.25">
      <c r="A2" s="303" t="s">
        <v>154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</row>
    <row r="3" ht="10.5" customHeight="1"/>
    <row r="4" spans="1:105" s="39" customFormat="1" ht="45" customHeight="1">
      <c r="A4" s="310" t="s">
        <v>152</v>
      </c>
      <c r="B4" s="311"/>
      <c r="C4" s="311"/>
      <c r="D4" s="311"/>
      <c r="E4" s="311"/>
      <c r="F4" s="312"/>
      <c r="G4" s="310" t="s">
        <v>155</v>
      </c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2"/>
      <c r="AE4" s="310" t="s">
        <v>79</v>
      </c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2"/>
      <c r="BD4" s="310" t="s">
        <v>156</v>
      </c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2"/>
      <c r="BT4" s="310" t="s">
        <v>157</v>
      </c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2"/>
      <c r="CJ4" s="310" t="s">
        <v>158</v>
      </c>
      <c r="CK4" s="311"/>
      <c r="CL4" s="311"/>
      <c r="CM4" s="311"/>
      <c r="CN4" s="311"/>
      <c r="CO4" s="311"/>
      <c r="CP4" s="311"/>
      <c r="CQ4" s="311"/>
      <c r="CR4" s="311"/>
      <c r="CS4" s="311"/>
      <c r="CT4" s="311"/>
      <c r="CU4" s="311"/>
      <c r="CV4" s="311"/>
      <c r="CW4" s="311"/>
      <c r="CX4" s="311"/>
      <c r="CY4" s="311"/>
      <c r="CZ4" s="311"/>
      <c r="DA4" s="312"/>
    </row>
    <row r="5" spans="1:105" s="40" customFormat="1" ht="12.75">
      <c r="A5" s="313">
        <v>1</v>
      </c>
      <c r="B5" s="313"/>
      <c r="C5" s="313"/>
      <c r="D5" s="313"/>
      <c r="E5" s="313"/>
      <c r="F5" s="313"/>
      <c r="G5" s="313">
        <v>2</v>
      </c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>
        <v>3</v>
      </c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>
        <v>4</v>
      </c>
      <c r="BE5" s="313"/>
      <c r="BF5" s="313"/>
      <c r="BG5" s="313"/>
      <c r="BH5" s="313"/>
      <c r="BI5" s="313"/>
      <c r="BJ5" s="313"/>
      <c r="BK5" s="313"/>
      <c r="BL5" s="313"/>
      <c r="BM5" s="313"/>
      <c r="BN5" s="313"/>
      <c r="BO5" s="313"/>
      <c r="BP5" s="313"/>
      <c r="BQ5" s="313"/>
      <c r="BR5" s="313"/>
      <c r="BS5" s="313"/>
      <c r="BT5" s="313">
        <v>5</v>
      </c>
      <c r="BU5" s="313"/>
      <c r="BV5" s="313"/>
      <c r="BW5" s="313"/>
      <c r="BX5" s="313"/>
      <c r="BY5" s="313"/>
      <c r="BZ5" s="313"/>
      <c r="CA5" s="313"/>
      <c r="CB5" s="313"/>
      <c r="CC5" s="313"/>
      <c r="CD5" s="313"/>
      <c r="CE5" s="313"/>
      <c r="CF5" s="313"/>
      <c r="CG5" s="313"/>
      <c r="CH5" s="313"/>
      <c r="CI5" s="313"/>
      <c r="CJ5" s="313">
        <v>6</v>
      </c>
      <c r="CK5" s="313"/>
      <c r="CL5" s="313"/>
      <c r="CM5" s="313"/>
      <c r="CN5" s="313"/>
      <c r="CO5" s="313"/>
      <c r="CP5" s="313"/>
      <c r="CQ5" s="313"/>
      <c r="CR5" s="313"/>
      <c r="CS5" s="313"/>
      <c r="CT5" s="313"/>
      <c r="CU5" s="313"/>
      <c r="CV5" s="313"/>
      <c r="CW5" s="313"/>
      <c r="CX5" s="313"/>
      <c r="CY5" s="313"/>
      <c r="CZ5" s="313"/>
      <c r="DA5" s="313"/>
    </row>
    <row r="6" spans="1:105" s="41" customFormat="1" ht="15" customHeight="1">
      <c r="A6" s="308"/>
      <c r="B6" s="308"/>
      <c r="C6" s="308"/>
      <c r="D6" s="308"/>
      <c r="E6" s="308"/>
      <c r="F6" s="308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09"/>
      <c r="BQ6" s="309"/>
      <c r="BR6" s="309"/>
      <c r="BS6" s="309"/>
      <c r="BT6" s="309"/>
      <c r="BU6" s="309"/>
      <c r="BV6" s="309"/>
      <c r="BW6" s="309"/>
      <c r="BX6" s="309"/>
      <c r="BY6" s="309"/>
      <c r="BZ6" s="309"/>
      <c r="CA6" s="309"/>
      <c r="CB6" s="309"/>
      <c r="CC6" s="309"/>
      <c r="CD6" s="309"/>
      <c r="CE6" s="309"/>
      <c r="CF6" s="309"/>
      <c r="CG6" s="309"/>
      <c r="CH6" s="309"/>
      <c r="CI6" s="309"/>
      <c r="CJ6" s="309"/>
      <c r="CK6" s="309"/>
      <c r="CL6" s="309"/>
      <c r="CM6" s="309"/>
      <c r="CN6" s="309"/>
      <c r="CO6" s="309"/>
      <c r="CP6" s="309"/>
      <c r="CQ6" s="309"/>
      <c r="CR6" s="309"/>
      <c r="CS6" s="309"/>
      <c r="CT6" s="309"/>
      <c r="CU6" s="309"/>
      <c r="CV6" s="309"/>
      <c r="CW6" s="309"/>
      <c r="CX6" s="309"/>
      <c r="CY6" s="309"/>
      <c r="CZ6" s="309"/>
      <c r="DA6" s="309"/>
    </row>
    <row r="7" spans="1:105" s="41" customFormat="1" ht="15" customHeight="1">
      <c r="A7" s="308"/>
      <c r="B7" s="308"/>
      <c r="C7" s="308"/>
      <c r="D7" s="308"/>
      <c r="E7" s="308"/>
      <c r="F7" s="308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09"/>
      <c r="BF7" s="309"/>
      <c r="BG7" s="309"/>
      <c r="BH7" s="309"/>
      <c r="BI7" s="309"/>
      <c r="BJ7" s="309"/>
      <c r="BK7" s="309"/>
      <c r="BL7" s="309"/>
      <c r="BM7" s="309"/>
      <c r="BN7" s="309"/>
      <c r="BO7" s="309"/>
      <c r="BP7" s="309"/>
      <c r="BQ7" s="309"/>
      <c r="BR7" s="309"/>
      <c r="BS7" s="309"/>
      <c r="BT7" s="309"/>
      <c r="BU7" s="309"/>
      <c r="BV7" s="309"/>
      <c r="BW7" s="309"/>
      <c r="BX7" s="309"/>
      <c r="BY7" s="309"/>
      <c r="BZ7" s="309"/>
      <c r="CA7" s="309"/>
      <c r="CB7" s="309"/>
      <c r="CC7" s="309"/>
      <c r="CD7" s="309"/>
      <c r="CE7" s="309"/>
      <c r="CF7" s="309"/>
      <c r="CG7" s="309"/>
      <c r="CH7" s="309"/>
      <c r="CI7" s="309"/>
      <c r="CJ7" s="309"/>
      <c r="CK7" s="309"/>
      <c r="CL7" s="309"/>
      <c r="CM7" s="309"/>
      <c r="CN7" s="309"/>
      <c r="CO7" s="309"/>
      <c r="CP7" s="309"/>
      <c r="CQ7" s="309"/>
      <c r="CR7" s="309"/>
      <c r="CS7" s="309"/>
      <c r="CT7" s="309"/>
      <c r="CU7" s="309"/>
      <c r="CV7" s="309"/>
      <c r="CW7" s="309"/>
      <c r="CX7" s="309"/>
      <c r="CY7" s="309"/>
      <c r="CZ7" s="309"/>
      <c r="DA7" s="309"/>
    </row>
    <row r="8" spans="1:105" s="41" customFormat="1" ht="15" customHeight="1">
      <c r="A8" s="308"/>
      <c r="B8" s="308"/>
      <c r="C8" s="308"/>
      <c r="D8" s="308"/>
      <c r="E8" s="308"/>
      <c r="F8" s="308"/>
      <c r="G8" s="482" t="s">
        <v>153</v>
      </c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482"/>
      <c r="AC8" s="482"/>
      <c r="AD8" s="483"/>
      <c r="AE8" s="309" t="s">
        <v>137</v>
      </c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 t="s">
        <v>137</v>
      </c>
      <c r="BE8" s="309"/>
      <c r="BF8" s="309"/>
      <c r="BG8" s="309"/>
      <c r="BH8" s="309"/>
      <c r="BI8" s="309"/>
      <c r="BJ8" s="309"/>
      <c r="BK8" s="309"/>
      <c r="BL8" s="309"/>
      <c r="BM8" s="309"/>
      <c r="BN8" s="309"/>
      <c r="BO8" s="309"/>
      <c r="BP8" s="309"/>
      <c r="BQ8" s="309"/>
      <c r="BR8" s="309"/>
      <c r="BS8" s="309"/>
      <c r="BT8" s="309" t="s">
        <v>137</v>
      </c>
      <c r="BU8" s="309"/>
      <c r="BV8" s="309"/>
      <c r="BW8" s="309"/>
      <c r="BX8" s="309"/>
      <c r="BY8" s="309"/>
      <c r="BZ8" s="309"/>
      <c r="CA8" s="309"/>
      <c r="CB8" s="309"/>
      <c r="CC8" s="309"/>
      <c r="CD8" s="309"/>
      <c r="CE8" s="309"/>
      <c r="CF8" s="309"/>
      <c r="CG8" s="309"/>
      <c r="CH8" s="309"/>
      <c r="CI8" s="309"/>
      <c r="CJ8" s="309"/>
      <c r="CK8" s="309"/>
      <c r="CL8" s="309"/>
      <c r="CM8" s="309"/>
      <c r="CN8" s="309"/>
      <c r="CO8" s="309"/>
      <c r="CP8" s="309"/>
      <c r="CQ8" s="309"/>
      <c r="CR8" s="309"/>
      <c r="CS8" s="309"/>
      <c r="CT8" s="309"/>
      <c r="CU8" s="309"/>
      <c r="CV8" s="309"/>
      <c r="CW8" s="309"/>
      <c r="CX8" s="309"/>
      <c r="CY8" s="309"/>
      <c r="CZ8" s="309"/>
      <c r="DA8" s="309"/>
    </row>
    <row r="10" spans="1:105" s="37" customFormat="1" ht="14.25">
      <c r="A10" s="303" t="s">
        <v>159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</row>
    <row r="11" ht="10.5" customHeight="1"/>
    <row r="12" spans="1:105" s="39" customFormat="1" ht="55.5" customHeight="1">
      <c r="A12" s="310" t="s">
        <v>152</v>
      </c>
      <c r="B12" s="311"/>
      <c r="C12" s="311"/>
      <c r="D12" s="311"/>
      <c r="E12" s="311"/>
      <c r="F12" s="312"/>
      <c r="G12" s="310" t="s">
        <v>155</v>
      </c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2"/>
      <c r="AE12" s="310" t="s">
        <v>61</v>
      </c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2"/>
      <c r="AZ12" s="310" t="s">
        <v>62</v>
      </c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2"/>
      <c r="BR12" s="310" t="s">
        <v>160</v>
      </c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2"/>
      <c r="CJ12" s="310" t="s">
        <v>158</v>
      </c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2"/>
    </row>
    <row r="13" spans="1:105" s="40" customFormat="1" ht="12.75">
      <c r="A13" s="313">
        <v>1</v>
      </c>
      <c r="B13" s="313"/>
      <c r="C13" s="313"/>
      <c r="D13" s="313"/>
      <c r="E13" s="313"/>
      <c r="F13" s="313"/>
      <c r="G13" s="313">
        <v>2</v>
      </c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>
        <v>3</v>
      </c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>
        <v>4</v>
      </c>
      <c r="BA13" s="313"/>
      <c r="BB13" s="313"/>
      <c r="BC13" s="313"/>
      <c r="BD13" s="313"/>
      <c r="BE13" s="313"/>
      <c r="BF13" s="313"/>
      <c r="BG13" s="313"/>
      <c r="BH13" s="313"/>
      <c r="BI13" s="313"/>
      <c r="BJ13" s="313"/>
      <c r="BK13" s="313"/>
      <c r="BL13" s="313"/>
      <c r="BM13" s="313"/>
      <c r="BN13" s="313"/>
      <c r="BO13" s="313"/>
      <c r="BP13" s="313"/>
      <c r="BQ13" s="313"/>
      <c r="BR13" s="313">
        <v>5</v>
      </c>
      <c r="BS13" s="313"/>
      <c r="BT13" s="313"/>
      <c r="BU13" s="313"/>
      <c r="BV13" s="313"/>
      <c r="BW13" s="313"/>
      <c r="BX13" s="313"/>
      <c r="BY13" s="313"/>
      <c r="BZ13" s="313"/>
      <c r="CA13" s="313"/>
      <c r="CB13" s="313"/>
      <c r="CC13" s="313"/>
      <c r="CD13" s="313"/>
      <c r="CE13" s="313"/>
      <c r="CF13" s="313"/>
      <c r="CG13" s="313"/>
      <c r="CH13" s="313"/>
      <c r="CI13" s="313"/>
      <c r="CJ13" s="313">
        <v>6</v>
      </c>
      <c r="CK13" s="313"/>
      <c r="CL13" s="313"/>
      <c r="CM13" s="313"/>
      <c r="CN13" s="313"/>
      <c r="CO13" s="313"/>
      <c r="CP13" s="313"/>
      <c r="CQ13" s="313"/>
      <c r="CR13" s="313"/>
      <c r="CS13" s="313"/>
      <c r="CT13" s="313"/>
      <c r="CU13" s="313"/>
      <c r="CV13" s="313"/>
      <c r="CW13" s="313"/>
      <c r="CX13" s="313"/>
      <c r="CY13" s="313"/>
      <c r="CZ13" s="313"/>
      <c r="DA13" s="313"/>
    </row>
    <row r="14" spans="1:105" s="41" customFormat="1" ht="15" customHeight="1">
      <c r="A14" s="308"/>
      <c r="B14" s="308"/>
      <c r="C14" s="308"/>
      <c r="D14" s="308"/>
      <c r="E14" s="308"/>
      <c r="F14" s="308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1"/>
      <c r="AA14" s="481"/>
      <c r="AB14" s="481"/>
      <c r="AC14" s="481"/>
      <c r="AD14" s="481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09"/>
      <c r="BP14" s="309"/>
      <c r="BQ14" s="309"/>
      <c r="BR14" s="309"/>
      <c r="BS14" s="309"/>
      <c r="BT14" s="309"/>
      <c r="BU14" s="309"/>
      <c r="BV14" s="309"/>
      <c r="BW14" s="309"/>
      <c r="BX14" s="309"/>
      <c r="BY14" s="309"/>
      <c r="BZ14" s="309"/>
      <c r="CA14" s="309"/>
      <c r="CB14" s="309"/>
      <c r="CC14" s="309"/>
      <c r="CD14" s="309"/>
      <c r="CE14" s="309"/>
      <c r="CF14" s="309"/>
      <c r="CG14" s="309"/>
      <c r="CH14" s="309"/>
      <c r="CI14" s="309"/>
      <c r="CJ14" s="309"/>
      <c r="CK14" s="309"/>
      <c r="CL14" s="309"/>
      <c r="CM14" s="309"/>
      <c r="CN14" s="309"/>
      <c r="CO14" s="309"/>
      <c r="CP14" s="309"/>
      <c r="CQ14" s="309"/>
      <c r="CR14" s="309"/>
      <c r="CS14" s="309"/>
      <c r="CT14" s="309"/>
      <c r="CU14" s="309"/>
      <c r="CV14" s="309"/>
      <c r="CW14" s="309"/>
      <c r="CX14" s="309"/>
      <c r="CY14" s="309"/>
      <c r="CZ14" s="309"/>
      <c r="DA14" s="309"/>
    </row>
    <row r="15" spans="1:105" s="41" customFormat="1" ht="15" customHeight="1">
      <c r="A15" s="308"/>
      <c r="B15" s="308"/>
      <c r="C15" s="308"/>
      <c r="D15" s="308"/>
      <c r="E15" s="308"/>
      <c r="F15" s="308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1"/>
      <c r="V15" s="481"/>
      <c r="W15" s="481"/>
      <c r="X15" s="481"/>
      <c r="Y15" s="481"/>
      <c r="Z15" s="481"/>
      <c r="AA15" s="481"/>
      <c r="AB15" s="481"/>
      <c r="AC15" s="481"/>
      <c r="AD15" s="481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309"/>
      <c r="CJ15" s="309"/>
      <c r="CK15" s="309"/>
      <c r="CL15" s="309"/>
      <c r="CM15" s="309"/>
      <c r="CN15" s="309"/>
      <c r="CO15" s="309"/>
      <c r="CP15" s="309"/>
      <c r="CQ15" s="309"/>
      <c r="CR15" s="309"/>
      <c r="CS15" s="309"/>
      <c r="CT15" s="309"/>
      <c r="CU15" s="309"/>
      <c r="CV15" s="309"/>
      <c r="CW15" s="309"/>
      <c r="CX15" s="309"/>
      <c r="CY15" s="309"/>
      <c r="CZ15" s="309"/>
      <c r="DA15" s="309"/>
    </row>
    <row r="16" spans="1:105" s="41" customFormat="1" ht="15" customHeight="1">
      <c r="A16" s="308"/>
      <c r="B16" s="308"/>
      <c r="C16" s="308"/>
      <c r="D16" s="308"/>
      <c r="E16" s="308"/>
      <c r="F16" s="308"/>
      <c r="G16" s="482" t="s">
        <v>153</v>
      </c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3"/>
      <c r="AE16" s="309" t="s">
        <v>137</v>
      </c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 t="s">
        <v>137</v>
      </c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 t="s">
        <v>137</v>
      </c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09"/>
      <c r="CJ16" s="309"/>
      <c r="CK16" s="309"/>
      <c r="CL16" s="309"/>
      <c r="CM16" s="309"/>
      <c r="CN16" s="309"/>
      <c r="CO16" s="309"/>
      <c r="CP16" s="309"/>
      <c r="CQ16" s="309"/>
      <c r="CR16" s="309"/>
      <c r="CS16" s="309"/>
      <c r="CT16" s="309"/>
      <c r="CU16" s="309"/>
      <c r="CV16" s="309"/>
      <c r="CW16" s="309"/>
      <c r="CX16" s="309"/>
      <c r="CY16" s="309"/>
      <c r="CZ16" s="309"/>
      <c r="DA16" s="309"/>
    </row>
    <row r="18" spans="1:105" s="37" customFormat="1" ht="41.25" customHeight="1">
      <c r="A18" s="484" t="s">
        <v>161</v>
      </c>
      <c r="B18" s="484"/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  <c r="AA18" s="484"/>
      <c r="AB18" s="484"/>
      <c r="AC18" s="484"/>
      <c r="AD18" s="484"/>
      <c r="AE18" s="484"/>
      <c r="AF18" s="484"/>
      <c r="AG18" s="484"/>
      <c r="AH18" s="484"/>
      <c r="AI18" s="484"/>
      <c r="AJ18" s="484"/>
      <c r="AK18" s="484"/>
      <c r="AL18" s="484"/>
      <c r="AM18" s="484"/>
      <c r="AN18" s="484"/>
      <c r="AO18" s="484"/>
      <c r="AP18" s="484"/>
      <c r="AQ18" s="484"/>
      <c r="AR18" s="484"/>
      <c r="AS18" s="484"/>
      <c r="AT18" s="484"/>
      <c r="AU18" s="484"/>
      <c r="AV18" s="484"/>
      <c r="AW18" s="484"/>
      <c r="AX18" s="484"/>
      <c r="AY18" s="484"/>
      <c r="AZ18" s="484"/>
      <c r="BA18" s="484"/>
      <c r="BB18" s="484"/>
      <c r="BC18" s="484"/>
      <c r="BD18" s="484"/>
      <c r="BE18" s="484"/>
      <c r="BF18" s="484"/>
      <c r="BG18" s="484"/>
      <c r="BH18" s="484"/>
      <c r="BI18" s="484"/>
      <c r="BJ18" s="484"/>
      <c r="BK18" s="484"/>
      <c r="BL18" s="484"/>
      <c r="BM18" s="484"/>
      <c r="BN18" s="484"/>
      <c r="BO18" s="484"/>
      <c r="BP18" s="484"/>
      <c r="BQ18" s="484"/>
      <c r="BR18" s="484"/>
      <c r="BS18" s="484"/>
      <c r="BT18" s="484"/>
      <c r="BU18" s="484"/>
      <c r="BV18" s="484"/>
      <c r="BW18" s="484"/>
      <c r="BX18" s="484"/>
      <c r="BY18" s="484"/>
      <c r="BZ18" s="484"/>
      <c r="CA18" s="484"/>
      <c r="CB18" s="484"/>
      <c r="CC18" s="484"/>
      <c r="CD18" s="484"/>
      <c r="CE18" s="484"/>
      <c r="CF18" s="484"/>
      <c r="CG18" s="484"/>
      <c r="CH18" s="484"/>
      <c r="CI18" s="484"/>
      <c r="CJ18" s="484"/>
      <c r="CK18" s="484"/>
      <c r="CL18" s="484"/>
      <c r="CM18" s="484"/>
      <c r="CN18" s="484"/>
      <c r="CO18" s="484"/>
      <c r="CP18" s="484"/>
      <c r="CQ18" s="484"/>
      <c r="CR18" s="484"/>
      <c r="CS18" s="484"/>
      <c r="CT18" s="484"/>
      <c r="CU18" s="484"/>
      <c r="CV18" s="484"/>
      <c r="CW18" s="484"/>
      <c r="CX18" s="484"/>
      <c r="CY18" s="484"/>
      <c r="CZ18" s="484"/>
      <c r="DA18" s="484"/>
    </row>
    <row r="19" ht="10.5" customHeight="1"/>
    <row r="20" spans="1:105" ht="55.5" customHeight="1">
      <c r="A20" s="310" t="s">
        <v>152</v>
      </c>
      <c r="B20" s="311"/>
      <c r="C20" s="311"/>
      <c r="D20" s="311"/>
      <c r="E20" s="311"/>
      <c r="F20" s="312"/>
      <c r="G20" s="310" t="s">
        <v>42</v>
      </c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  <c r="BA20" s="311"/>
      <c r="BB20" s="311"/>
      <c r="BC20" s="311"/>
      <c r="BD20" s="311"/>
      <c r="BE20" s="311"/>
      <c r="BF20" s="311"/>
      <c r="BG20" s="311"/>
      <c r="BH20" s="311"/>
      <c r="BI20" s="311"/>
      <c r="BJ20" s="311"/>
      <c r="BK20" s="311"/>
      <c r="BL20" s="311"/>
      <c r="BM20" s="311"/>
      <c r="BN20" s="311"/>
      <c r="BO20" s="311"/>
      <c r="BP20" s="311"/>
      <c r="BQ20" s="311"/>
      <c r="BR20" s="311"/>
      <c r="BS20" s="311"/>
      <c r="BT20" s="311"/>
      <c r="BU20" s="311"/>
      <c r="BV20" s="312"/>
      <c r="BW20" s="310" t="s">
        <v>162</v>
      </c>
      <c r="BX20" s="311"/>
      <c r="BY20" s="311"/>
      <c r="BZ20" s="311"/>
      <c r="CA20" s="311"/>
      <c r="CB20" s="311"/>
      <c r="CC20" s="311"/>
      <c r="CD20" s="311"/>
      <c r="CE20" s="311"/>
      <c r="CF20" s="311"/>
      <c r="CG20" s="311"/>
      <c r="CH20" s="311"/>
      <c r="CI20" s="311"/>
      <c r="CJ20" s="311"/>
      <c r="CK20" s="311"/>
      <c r="CL20" s="312"/>
      <c r="CM20" s="310" t="s">
        <v>163</v>
      </c>
      <c r="CN20" s="311"/>
      <c r="CO20" s="311"/>
      <c r="CP20" s="311"/>
      <c r="CQ20" s="311"/>
      <c r="CR20" s="311"/>
      <c r="CS20" s="311"/>
      <c r="CT20" s="311"/>
      <c r="CU20" s="311"/>
      <c r="CV20" s="311"/>
      <c r="CW20" s="311"/>
      <c r="CX20" s="311"/>
      <c r="CY20" s="311"/>
      <c r="CZ20" s="311"/>
      <c r="DA20" s="312"/>
    </row>
    <row r="21" spans="1:105" s="34" customFormat="1" ht="12.75">
      <c r="A21" s="313">
        <v>1</v>
      </c>
      <c r="B21" s="313"/>
      <c r="C21" s="313"/>
      <c r="D21" s="313"/>
      <c r="E21" s="313"/>
      <c r="F21" s="313"/>
      <c r="G21" s="313">
        <v>2</v>
      </c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/>
      <c r="BM21" s="313"/>
      <c r="BN21" s="313"/>
      <c r="BO21" s="313"/>
      <c r="BP21" s="313"/>
      <c r="BQ21" s="313"/>
      <c r="BR21" s="313"/>
      <c r="BS21" s="313"/>
      <c r="BT21" s="313"/>
      <c r="BU21" s="313"/>
      <c r="BV21" s="313"/>
      <c r="BW21" s="313">
        <v>3</v>
      </c>
      <c r="BX21" s="313"/>
      <c r="BY21" s="313"/>
      <c r="BZ21" s="313"/>
      <c r="CA21" s="313"/>
      <c r="CB21" s="313"/>
      <c r="CC21" s="313"/>
      <c r="CD21" s="313"/>
      <c r="CE21" s="313"/>
      <c r="CF21" s="313"/>
      <c r="CG21" s="313"/>
      <c r="CH21" s="313"/>
      <c r="CI21" s="313"/>
      <c r="CJ21" s="313"/>
      <c r="CK21" s="313"/>
      <c r="CL21" s="313"/>
      <c r="CM21" s="313">
        <v>4</v>
      </c>
      <c r="CN21" s="313"/>
      <c r="CO21" s="313"/>
      <c r="CP21" s="313"/>
      <c r="CQ21" s="313"/>
      <c r="CR21" s="313"/>
      <c r="CS21" s="313"/>
      <c r="CT21" s="313"/>
      <c r="CU21" s="313"/>
      <c r="CV21" s="313"/>
      <c r="CW21" s="313"/>
      <c r="CX21" s="313"/>
      <c r="CY21" s="313"/>
      <c r="CZ21" s="313"/>
      <c r="DA21" s="313"/>
    </row>
    <row r="22" spans="1:105" ht="15" customHeight="1">
      <c r="A22" s="308" t="s">
        <v>164</v>
      </c>
      <c r="B22" s="308"/>
      <c r="C22" s="308"/>
      <c r="D22" s="308"/>
      <c r="E22" s="308"/>
      <c r="F22" s="308"/>
      <c r="G22" s="42"/>
      <c r="H22" s="306" t="s">
        <v>43</v>
      </c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306"/>
      <c r="BS22" s="306"/>
      <c r="BT22" s="306"/>
      <c r="BU22" s="306"/>
      <c r="BV22" s="307"/>
      <c r="BW22" s="309" t="s">
        <v>137</v>
      </c>
      <c r="BX22" s="309"/>
      <c r="BY22" s="309"/>
      <c r="BZ22" s="309"/>
      <c r="CA22" s="309"/>
      <c r="CB22" s="309"/>
      <c r="CC22" s="309"/>
      <c r="CD22" s="309"/>
      <c r="CE22" s="309"/>
      <c r="CF22" s="309"/>
      <c r="CG22" s="309"/>
      <c r="CH22" s="309"/>
      <c r="CI22" s="309"/>
      <c r="CJ22" s="309"/>
      <c r="CK22" s="309"/>
      <c r="CL22" s="309"/>
      <c r="CM22" s="309"/>
      <c r="CN22" s="309"/>
      <c r="CO22" s="309"/>
      <c r="CP22" s="309"/>
      <c r="CQ22" s="309"/>
      <c r="CR22" s="309"/>
      <c r="CS22" s="309"/>
      <c r="CT22" s="309"/>
      <c r="CU22" s="309"/>
      <c r="CV22" s="309"/>
      <c r="CW22" s="309"/>
      <c r="CX22" s="309"/>
      <c r="CY22" s="309"/>
      <c r="CZ22" s="309"/>
      <c r="DA22" s="309"/>
    </row>
    <row r="23" spans="1:105" s="34" customFormat="1" ht="12.75">
      <c r="A23" s="485" t="s">
        <v>165</v>
      </c>
      <c r="B23" s="486"/>
      <c r="C23" s="486"/>
      <c r="D23" s="486"/>
      <c r="E23" s="486"/>
      <c r="F23" s="487"/>
      <c r="G23" s="43"/>
      <c r="H23" s="491" t="s">
        <v>9</v>
      </c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1"/>
      <c r="AC23" s="491"/>
      <c r="AD23" s="491"/>
      <c r="AE23" s="491"/>
      <c r="AF23" s="491"/>
      <c r="AG23" s="491"/>
      <c r="AH23" s="491"/>
      <c r="AI23" s="491"/>
      <c r="AJ23" s="491"/>
      <c r="AK23" s="491"/>
      <c r="AL23" s="491"/>
      <c r="AM23" s="491"/>
      <c r="AN23" s="491"/>
      <c r="AO23" s="491"/>
      <c r="AP23" s="491"/>
      <c r="AQ23" s="491"/>
      <c r="AR23" s="491"/>
      <c r="AS23" s="491"/>
      <c r="AT23" s="491"/>
      <c r="AU23" s="491"/>
      <c r="AV23" s="491"/>
      <c r="AW23" s="491"/>
      <c r="AX23" s="491"/>
      <c r="AY23" s="491"/>
      <c r="AZ23" s="491"/>
      <c r="BA23" s="491"/>
      <c r="BB23" s="491"/>
      <c r="BC23" s="491"/>
      <c r="BD23" s="491"/>
      <c r="BE23" s="491"/>
      <c r="BF23" s="491"/>
      <c r="BG23" s="491"/>
      <c r="BH23" s="491"/>
      <c r="BI23" s="491"/>
      <c r="BJ23" s="491"/>
      <c r="BK23" s="491"/>
      <c r="BL23" s="491"/>
      <c r="BM23" s="491"/>
      <c r="BN23" s="491"/>
      <c r="BO23" s="491"/>
      <c r="BP23" s="491"/>
      <c r="BQ23" s="491"/>
      <c r="BR23" s="491"/>
      <c r="BS23" s="491"/>
      <c r="BT23" s="491"/>
      <c r="BU23" s="491"/>
      <c r="BV23" s="492"/>
      <c r="BW23" s="493"/>
      <c r="BX23" s="494"/>
      <c r="BY23" s="494"/>
      <c r="BZ23" s="494"/>
      <c r="CA23" s="494"/>
      <c r="CB23" s="494"/>
      <c r="CC23" s="494"/>
      <c r="CD23" s="494"/>
      <c r="CE23" s="494"/>
      <c r="CF23" s="494"/>
      <c r="CG23" s="494"/>
      <c r="CH23" s="494"/>
      <c r="CI23" s="494"/>
      <c r="CJ23" s="494"/>
      <c r="CK23" s="494"/>
      <c r="CL23" s="495"/>
      <c r="CM23" s="493"/>
      <c r="CN23" s="494"/>
      <c r="CO23" s="494"/>
      <c r="CP23" s="494"/>
      <c r="CQ23" s="494"/>
      <c r="CR23" s="494"/>
      <c r="CS23" s="494"/>
      <c r="CT23" s="494"/>
      <c r="CU23" s="494"/>
      <c r="CV23" s="494"/>
      <c r="CW23" s="494"/>
      <c r="CX23" s="494"/>
      <c r="CY23" s="494"/>
      <c r="CZ23" s="494"/>
      <c r="DA23" s="495"/>
    </row>
    <row r="24" spans="1:105" s="34" customFormat="1" ht="12.75">
      <c r="A24" s="488"/>
      <c r="B24" s="489"/>
      <c r="C24" s="489"/>
      <c r="D24" s="489"/>
      <c r="E24" s="489"/>
      <c r="F24" s="490"/>
      <c r="G24" s="44"/>
      <c r="H24" s="499" t="s">
        <v>44</v>
      </c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499"/>
      <c r="Z24" s="499"/>
      <c r="AA24" s="499"/>
      <c r="AB24" s="499"/>
      <c r="AC24" s="499"/>
      <c r="AD24" s="499"/>
      <c r="AE24" s="499"/>
      <c r="AF24" s="499"/>
      <c r="AG24" s="499"/>
      <c r="AH24" s="499"/>
      <c r="AI24" s="499"/>
      <c r="AJ24" s="499"/>
      <c r="AK24" s="499"/>
      <c r="AL24" s="499"/>
      <c r="AM24" s="499"/>
      <c r="AN24" s="499"/>
      <c r="AO24" s="499"/>
      <c r="AP24" s="499"/>
      <c r="AQ24" s="499"/>
      <c r="AR24" s="499"/>
      <c r="AS24" s="499"/>
      <c r="AT24" s="499"/>
      <c r="AU24" s="499"/>
      <c r="AV24" s="499"/>
      <c r="AW24" s="499"/>
      <c r="AX24" s="499"/>
      <c r="AY24" s="499"/>
      <c r="AZ24" s="499"/>
      <c r="BA24" s="499"/>
      <c r="BB24" s="499"/>
      <c r="BC24" s="499"/>
      <c r="BD24" s="499"/>
      <c r="BE24" s="499"/>
      <c r="BF24" s="499"/>
      <c r="BG24" s="499"/>
      <c r="BH24" s="499"/>
      <c r="BI24" s="499"/>
      <c r="BJ24" s="499"/>
      <c r="BK24" s="499"/>
      <c r="BL24" s="499"/>
      <c r="BM24" s="499"/>
      <c r="BN24" s="499"/>
      <c r="BO24" s="499"/>
      <c r="BP24" s="499"/>
      <c r="BQ24" s="499"/>
      <c r="BR24" s="499"/>
      <c r="BS24" s="499"/>
      <c r="BT24" s="499"/>
      <c r="BU24" s="499"/>
      <c r="BV24" s="500"/>
      <c r="BW24" s="496"/>
      <c r="BX24" s="497"/>
      <c r="BY24" s="497"/>
      <c r="BZ24" s="497"/>
      <c r="CA24" s="497"/>
      <c r="CB24" s="497"/>
      <c r="CC24" s="497"/>
      <c r="CD24" s="497"/>
      <c r="CE24" s="497"/>
      <c r="CF24" s="497"/>
      <c r="CG24" s="497"/>
      <c r="CH24" s="497"/>
      <c r="CI24" s="497"/>
      <c r="CJ24" s="497"/>
      <c r="CK24" s="497"/>
      <c r="CL24" s="498"/>
      <c r="CM24" s="496"/>
      <c r="CN24" s="497"/>
      <c r="CO24" s="497"/>
      <c r="CP24" s="497"/>
      <c r="CQ24" s="497"/>
      <c r="CR24" s="497"/>
      <c r="CS24" s="497"/>
      <c r="CT24" s="497"/>
      <c r="CU24" s="497"/>
      <c r="CV24" s="497"/>
      <c r="CW24" s="497"/>
      <c r="CX24" s="497"/>
      <c r="CY24" s="497"/>
      <c r="CZ24" s="497"/>
      <c r="DA24" s="498"/>
    </row>
    <row r="25" spans="1:105" s="34" customFormat="1" ht="13.5" customHeight="1">
      <c r="A25" s="308" t="s">
        <v>166</v>
      </c>
      <c r="B25" s="308"/>
      <c r="C25" s="308"/>
      <c r="D25" s="308"/>
      <c r="E25" s="308"/>
      <c r="F25" s="308"/>
      <c r="G25" s="42"/>
      <c r="H25" s="501" t="s">
        <v>45</v>
      </c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1"/>
      <c r="AA25" s="501"/>
      <c r="AB25" s="501"/>
      <c r="AC25" s="501"/>
      <c r="AD25" s="501"/>
      <c r="AE25" s="501"/>
      <c r="AF25" s="501"/>
      <c r="AG25" s="501"/>
      <c r="AH25" s="501"/>
      <c r="AI25" s="501"/>
      <c r="AJ25" s="501"/>
      <c r="AK25" s="501"/>
      <c r="AL25" s="501"/>
      <c r="AM25" s="501"/>
      <c r="AN25" s="501"/>
      <c r="AO25" s="501"/>
      <c r="AP25" s="501"/>
      <c r="AQ25" s="501"/>
      <c r="AR25" s="501"/>
      <c r="AS25" s="501"/>
      <c r="AT25" s="501"/>
      <c r="AU25" s="501"/>
      <c r="AV25" s="501"/>
      <c r="AW25" s="501"/>
      <c r="AX25" s="501"/>
      <c r="AY25" s="501"/>
      <c r="AZ25" s="501"/>
      <c r="BA25" s="501"/>
      <c r="BB25" s="501"/>
      <c r="BC25" s="501"/>
      <c r="BD25" s="501"/>
      <c r="BE25" s="501"/>
      <c r="BF25" s="501"/>
      <c r="BG25" s="501"/>
      <c r="BH25" s="501"/>
      <c r="BI25" s="501"/>
      <c r="BJ25" s="501"/>
      <c r="BK25" s="501"/>
      <c r="BL25" s="501"/>
      <c r="BM25" s="501"/>
      <c r="BN25" s="501"/>
      <c r="BO25" s="501"/>
      <c r="BP25" s="501"/>
      <c r="BQ25" s="501"/>
      <c r="BR25" s="501"/>
      <c r="BS25" s="501"/>
      <c r="BT25" s="501"/>
      <c r="BU25" s="501"/>
      <c r="BV25" s="502"/>
      <c r="BW25" s="309"/>
      <c r="BX25" s="309"/>
      <c r="BY25" s="309"/>
      <c r="BZ25" s="309"/>
      <c r="CA25" s="309"/>
      <c r="CB25" s="309"/>
      <c r="CC25" s="309"/>
      <c r="CD25" s="309"/>
      <c r="CE25" s="309"/>
      <c r="CF25" s="309"/>
      <c r="CG25" s="309"/>
      <c r="CH25" s="309"/>
      <c r="CI25" s="309"/>
      <c r="CJ25" s="309"/>
      <c r="CK25" s="309"/>
      <c r="CL25" s="309"/>
      <c r="CM25" s="309"/>
      <c r="CN25" s="309"/>
      <c r="CO25" s="309"/>
      <c r="CP25" s="309"/>
      <c r="CQ25" s="309"/>
      <c r="CR25" s="309"/>
      <c r="CS25" s="309"/>
      <c r="CT25" s="309"/>
      <c r="CU25" s="309"/>
      <c r="CV25" s="309"/>
      <c r="CW25" s="309"/>
      <c r="CX25" s="309"/>
      <c r="CY25" s="309"/>
      <c r="CZ25" s="309"/>
      <c r="DA25" s="309"/>
    </row>
    <row r="26" spans="1:105" s="34" customFormat="1" ht="26.25" customHeight="1">
      <c r="A26" s="308" t="s">
        <v>167</v>
      </c>
      <c r="B26" s="308"/>
      <c r="C26" s="308"/>
      <c r="D26" s="308"/>
      <c r="E26" s="308"/>
      <c r="F26" s="308"/>
      <c r="G26" s="42"/>
      <c r="H26" s="501" t="s">
        <v>46</v>
      </c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/>
      <c r="AA26" s="501"/>
      <c r="AB26" s="501"/>
      <c r="AC26" s="501"/>
      <c r="AD26" s="501"/>
      <c r="AE26" s="501"/>
      <c r="AF26" s="501"/>
      <c r="AG26" s="501"/>
      <c r="AH26" s="501"/>
      <c r="AI26" s="501"/>
      <c r="AJ26" s="501"/>
      <c r="AK26" s="501"/>
      <c r="AL26" s="501"/>
      <c r="AM26" s="501"/>
      <c r="AN26" s="501"/>
      <c r="AO26" s="501"/>
      <c r="AP26" s="501"/>
      <c r="AQ26" s="501"/>
      <c r="AR26" s="501"/>
      <c r="AS26" s="501"/>
      <c r="AT26" s="501"/>
      <c r="AU26" s="501"/>
      <c r="AV26" s="501"/>
      <c r="AW26" s="501"/>
      <c r="AX26" s="501"/>
      <c r="AY26" s="501"/>
      <c r="AZ26" s="501"/>
      <c r="BA26" s="501"/>
      <c r="BB26" s="501"/>
      <c r="BC26" s="501"/>
      <c r="BD26" s="501"/>
      <c r="BE26" s="501"/>
      <c r="BF26" s="501"/>
      <c r="BG26" s="501"/>
      <c r="BH26" s="501"/>
      <c r="BI26" s="501"/>
      <c r="BJ26" s="501"/>
      <c r="BK26" s="501"/>
      <c r="BL26" s="501"/>
      <c r="BM26" s="501"/>
      <c r="BN26" s="501"/>
      <c r="BO26" s="501"/>
      <c r="BP26" s="501"/>
      <c r="BQ26" s="501"/>
      <c r="BR26" s="501"/>
      <c r="BS26" s="501"/>
      <c r="BT26" s="501"/>
      <c r="BU26" s="501"/>
      <c r="BV26" s="502"/>
      <c r="BW26" s="309"/>
      <c r="BX26" s="309"/>
      <c r="BY26" s="309"/>
      <c r="BZ26" s="309"/>
      <c r="CA26" s="309"/>
      <c r="CB26" s="309"/>
      <c r="CC26" s="309"/>
      <c r="CD26" s="309"/>
      <c r="CE26" s="309"/>
      <c r="CF26" s="309"/>
      <c r="CG26" s="309"/>
      <c r="CH26" s="309"/>
      <c r="CI26" s="309"/>
      <c r="CJ26" s="309"/>
      <c r="CK26" s="309"/>
      <c r="CL26" s="309"/>
      <c r="CM26" s="309"/>
      <c r="CN26" s="309"/>
      <c r="CO26" s="309"/>
      <c r="CP26" s="309"/>
      <c r="CQ26" s="309"/>
      <c r="CR26" s="309"/>
      <c r="CS26" s="309"/>
      <c r="CT26" s="309"/>
      <c r="CU26" s="309"/>
      <c r="CV26" s="309"/>
      <c r="CW26" s="309"/>
      <c r="CX26" s="309"/>
      <c r="CY26" s="309"/>
      <c r="CZ26" s="309"/>
      <c r="DA26" s="309"/>
    </row>
    <row r="27" spans="1:105" s="34" customFormat="1" ht="26.25" customHeight="1">
      <c r="A27" s="308" t="s">
        <v>168</v>
      </c>
      <c r="B27" s="308"/>
      <c r="C27" s="308"/>
      <c r="D27" s="308"/>
      <c r="E27" s="308"/>
      <c r="F27" s="308"/>
      <c r="G27" s="42"/>
      <c r="H27" s="306" t="s">
        <v>47</v>
      </c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6"/>
      <c r="BU27" s="306"/>
      <c r="BV27" s="307"/>
      <c r="BW27" s="309" t="s">
        <v>137</v>
      </c>
      <c r="BX27" s="309"/>
      <c r="BY27" s="309"/>
      <c r="BZ27" s="309"/>
      <c r="CA27" s="309"/>
      <c r="CB27" s="309"/>
      <c r="CC27" s="309"/>
      <c r="CD27" s="309"/>
      <c r="CE27" s="309"/>
      <c r="CF27" s="309"/>
      <c r="CG27" s="309"/>
      <c r="CH27" s="309"/>
      <c r="CI27" s="309"/>
      <c r="CJ27" s="309"/>
      <c r="CK27" s="309"/>
      <c r="CL27" s="309"/>
      <c r="CM27" s="309"/>
      <c r="CN27" s="309"/>
      <c r="CO27" s="309"/>
      <c r="CP27" s="309"/>
      <c r="CQ27" s="309"/>
      <c r="CR27" s="309"/>
      <c r="CS27" s="309"/>
      <c r="CT27" s="309"/>
      <c r="CU27" s="309"/>
      <c r="CV27" s="309"/>
      <c r="CW27" s="309"/>
      <c r="CX27" s="309"/>
      <c r="CY27" s="309"/>
      <c r="CZ27" s="309"/>
      <c r="DA27" s="309"/>
    </row>
    <row r="28" spans="1:105" s="34" customFormat="1" ht="12.75">
      <c r="A28" s="485" t="s">
        <v>169</v>
      </c>
      <c r="B28" s="486"/>
      <c r="C28" s="486"/>
      <c r="D28" s="486"/>
      <c r="E28" s="486"/>
      <c r="F28" s="487"/>
      <c r="G28" s="43"/>
      <c r="H28" s="491" t="s">
        <v>9</v>
      </c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  <c r="AI28" s="491"/>
      <c r="AJ28" s="491"/>
      <c r="AK28" s="491"/>
      <c r="AL28" s="491"/>
      <c r="AM28" s="491"/>
      <c r="AN28" s="491"/>
      <c r="AO28" s="491"/>
      <c r="AP28" s="491"/>
      <c r="AQ28" s="491"/>
      <c r="AR28" s="491"/>
      <c r="AS28" s="491"/>
      <c r="AT28" s="491"/>
      <c r="AU28" s="491"/>
      <c r="AV28" s="491"/>
      <c r="AW28" s="491"/>
      <c r="AX28" s="491"/>
      <c r="AY28" s="491"/>
      <c r="AZ28" s="491"/>
      <c r="BA28" s="491"/>
      <c r="BB28" s="491"/>
      <c r="BC28" s="491"/>
      <c r="BD28" s="491"/>
      <c r="BE28" s="491"/>
      <c r="BF28" s="491"/>
      <c r="BG28" s="491"/>
      <c r="BH28" s="491"/>
      <c r="BI28" s="491"/>
      <c r="BJ28" s="491"/>
      <c r="BK28" s="491"/>
      <c r="BL28" s="491"/>
      <c r="BM28" s="491"/>
      <c r="BN28" s="491"/>
      <c r="BO28" s="491"/>
      <c r="BP28" s="491"/>
      <c r="BQ28" s="491"/>
      <c r="BR28" s="491"/>
      <c r="BS28" s="491"/>
      <c r="BT28" s="491"/>
      <c r="BU28" s="491"/>
      <c r="BV28" s="492"/>
      <c r="BW28" s="493"/>
      <c r="BX28" s="494"/>
      <c r="BY28" s="494"/>
      <c r="BZ28" s="494"/>
      <c r="CA28" s="494"/>
      <c r="CB28" s="494"/>
      <c r="CC28" s="494"/>
      <c r="CD28" s="494"/>
      <c r="CE28" s="494"/>
      <c r="CF28" s="494"/>
      <c r="CG28" s="494"/>
      <c r="CH28" s="494"/>
      <c r="CI28" s="494"/>
      <c r="CJ28" s="494"/>
      <c r="CK28" s="494"/>
      <c r="CL28" s="495"/>
      <c r="CM28" s="493"/>
      <c r="CN28" s="494"/>
      <c r="CO28" s="494"/>
      <c r="CP28" s="494"/>
      <c r="CQ28" s="494"/>
      <c r="CR28" s="494"/>
      <c r="CS28" s="494"/>
      <c r="CT28" s="494"/>
      <c r="CU28" s="494"/>
      <c r="CV28" s="494"/>
      <c r="CW28" s="494"/>
      <c r="CX28" s="494"/>
      <c r="CY28" s="494"/>
      <c r="CZ28" s="494"/>
      <c r="DA28" s="495"/>
    </row>
    <row r="29" spans="1:105" s="34" customFormat="1" ht="25.5" customHeight="1">
      <c r="A29" s="488"/>
      <c r="B29" s="489"/>
      <c r="C29" s="489"/>
      <c r="D29" s="489"/>
      <c r="E29" s="489"/>
      <c r="F29" s="490"/>
      <c r="G29" s="44"/>
      <c r="H29" s="499" t="s">
        <v>48</v>
      </c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499"/>
      <c r="U29" s="499"/>
      <c r="V29" s="499"/>
      <c r="W29" s="499"/>
      <c r="X29" s="499"/>
      <c r="Y29" s="499"/>
      <c r="Z29" s="499"/>
      <c r="AA29" s="499"/>
      <c r="AB29" s="499"/>
      <c r="AC29" s="499"/>
      <c r="AD29" s="499"/>
      <c r="AE29" s="499"/>
      <c r="AF29" s="499"/>
      <c r="AG29" s="499"/>
      <c r="AH29" s="499"/>
      <c r="AI29" s="499"/>
      <c r="AJ29" s="499"/>
      <c r="AK29" s="499"/>
      <c r="AL29" s="499"/>
      <c r="AM29" s="499"/>
      <c r="AN29" s="499"/>
      <c r="AO29" s="499"/>
      <c r="AP29" s="499"/>
      <c r="AQ29" s="499"/>
      <c r="AR29" s="499"/>
      <c r="AS29" s="499"/>
      <c r="AT29" s="499"/>
      <c r="AU29" s="499"/>
      <c r="AV29" s="499"/>
      <c r="AW29" s="499"/>
      <c r="AX29" s="499"/>
      <c r="AY29" s="499"/>
      <c r="AZ29" s="499"/>
      <c r="BA29" s="499"/>
      <c r="BB29" s="499"/>
      <c r="BC29" s="499"/>
      <c r="BD29" s="499"/>
      <c r="BE29" s="499"/>
      <c r="BF29" s="499"/>
      <c r="BG29" s="499"/>
      <c r="BH29" s="499"/>
      <c r="BI29" s="499"/>
      <c r="BJ29" s="499"/>
      <c r="BK29" s="499"/>
      <c r="BL29" s="499"/>
      <c r="BM29" s="499"/>
      <c r="BN29" s="499"/>
      <c r="BO29" s="499"/>
      <c r="BP29" s="499"/>
      <c r="BQ29" s="499"/>
      <c r="BR29" s="499"/>
      <c r="BS29" s="499"/>
      <c r="BT29" s="499"/>
      <c r="BU29" s="499"/>
      <c r="BV29" s="500"/>
      <c r="BW29" s="496"/>
      <c r="BX29" s="497"/>
      <c r="BY29" s="497"/>
      <c r="BZ29" s="497"/>
      <c r="CA29" s="497"/>
      <c r="CB29" s="497"/>
      <c r="CC29" s="497"/>
      <c r="CD29" s="497"/>
      <c r="CE29" s="497"/>
      <c r="CF29" s="497"/>
      <c r="CG29" s="497"/>
      <c r="CH29" s="497"/>
      <c r="CI29" s="497"/>
      <c r="CJ29" s="497"/>
      <c r="CK29" s="497"/>
      <c r="CL29" s="498"/>
      <c r="CM29" s="496"/>
      <c r="CN29" s="497"/>
      <c r="CO29" s="497"/>
      <c r="CP29" s="497"/>
      <c r="CQ29" s="497"/>
      <c r="CR29" s="497"/>
      <c r="CS29" s="497"/>
      <c r="CT29" s="497"/>
      <c r="CU29" s="497"/>
      <c r="CV29" s="497"/>
      <c r="CW29" s="497"/>
      <c r="CX29" s="497"/>
      <c r="CY29" s="497"/>
      <c r="CZ29" s="497"/>
      <c r="DA29" s="498"/>
    </row>
    <row r="30" spans="1:105" s="34" customFormat="1" ht="26.25" customHeight="1">
      <c r="A30" s="308" t="s">
        <v>170</v>
      </c>
      <c r="B30" s="308"/>
      <c r="C30" s="308"/>
      <c r="D30" s="308"/>
      <c r="E30" s="308"/>
      <c r="F30" s="308"/>
      <c r="G30" s="42"/>
      <c r="H30" s="501" t="s">
        <v>49</v>
      </c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  <c r="AB30" s="501"/>
      <c r="AC30" s="501"/>
      <c r="AD30" s="501"/>
      <c r="AE30" s="501"/>
      <c r="AF30" s="501"/>
      <c r="AG30" s="501"/>
      <c r="AH30" s="501"/>
      <c r="AI30" s="501"/>
      <c r="AJ30" s="501"/>
      <c r="AK30" s="501"/>
      <c r="AL30" s="501"/>
      <c r="AM30" s="501"/>
      <c r="AN30" s="501"/>
      <c r="AO30" s="501"/>
      <c r="AP30" s="501"/>
      <c r="AQ30" s="501"/>
      <c r="AR30" s="501"/>
      <c r="AS30" s="501"/>
      <c r="AT30" s="501"/>
      <c r="AU30" s="501"/>
      <c r="AV30" s="501"/>
      <c r="AW30" s="501"/>
      <c r="AX30" s="501"/>
      <c r="AY30" s="501"/>
      <c r="AZ30" s="501"/>
      <c r="BA30" s="501"/>
      <c r="BB30" s="501"/>
      <c r="BC30" s="501"/>
      <c r="BD30" s="501"/>
      <c r="BE30" s="501"/>
      <c r="BF30" s="501"/>
      <c r="BG30" s="501"/>
      <c r="BH30" s="501"/>
      <c r="BI30" s="501"/>
      <c r="BJ30" s="501"/>
      <c r="BK30" s="501"/>
      <c r="BL30" s="501"/>
      <c r="BM30" s="501"/>
      <c r="BN30" s="501"/>
      <c r="BO30" s="501"/>
      <c r="BP30" s="501"/>
      <c r="BQ30" s="501"/>
      <c r="BR30" s="501"/>
      <c r="BS30" s="501"/>
      <c r="BT30" s="501"/>
      <c r="BU30" s="501"/>
      <c r="BV30" s="502"/>
      <c r="BW30" s="309"/>
      <c r="BX30" s="309"/>
      <c r="BY30" s="309"/>
      <c r="BZ30" s="309"/>
      <c r="CA30" s="309"/>
      <c r="CB30" s="309"/>
      <c r="CC30" s="309"/>
      <c r="CD30" s="309"/>
      <c r="CE30" s="309"/>
      <c r="CF30" s="309"/>
      <c r="CG30" s="309"/>
      <c r="CH30" s="309"/>
      <c r="CI30" s="309"/>
      <c r="CJ30" s="309"/>
      <c r="CK30" s="309"/>
      <c r="CL30" s="309"/>
      <c r="CM30" s="309"/>
      <c r="CN30" s="309"/>
      <c r="CO30" s="309"/>
      <c r="CP30" s="309"/>
      <c r="CQ30" s="309"/>
      <c r="CR30" s="309"/>
      <c r="CS30" s="309"/>
      <c r="CT30" s="309"/>
      <c r="CU30" s="309"/>
      <c r="CV30" s="309"/>
      <c r="CW30" s="309"/>
      <c r="CX30" s="309"/>
      <c r="CY30" s="309"/>
      <c r="CZ30" s="309"/>
      <c r="DA30" s="309"/>
    </row>
    <row r="31" spans="1:105" s="34" customFormat="1" ht="27" customHeight="1">
      <c r="A31" s="308" t="s">
        <v>171</v>
      </c>
      <c r="B31" s="308"/>
      <c r="C31" s="308"/>
      <c r="D31" s="308"/>
      <c r="E31" s="308"/>
      <c r="F31" s="308"/>
      <c r="G31" s="42"/>
      <c r="H31" s="501" t="s">
        <v>50</v>
      </c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  <c r="AA31" s="501"/>
      <c r="AB31" s="501"/>
      <c r="AC31" s="501"/>
      <c r="AD31" s="501"/>
      <c r="AE31" s="501"/>
      <c r="AF31" s="501"/>
      <c r="AG31" s="501"/>
      <c r="AH31" s="501"/>
      <c r="AI31" s="501"/>
      <c r="AJ31" s="501"/>
      <c r="AK31" s="501"/>
      <c r="AL31" s="501"/>
      <c r="AM31" s="501"/>
      <c r="AN31" s="501"/>
      <c r="AO31" s="501"/>
      <c r="AP31" s="501"/>
      <c r="AQ31" s="501"/>
      <c r="AR31" s="501"/>
      <c r="AS31" s="501"/>
      <c r="AT31" s="501"/>
      <c r="AU31" s="501"/>
      <c r="AV31" s="501"/>
      <c r="AW31" s="501"/>
      <c r="AX31" s="501"/>
      <c r="AY31" s="501"/>
      <c r="AZ31" s="501"/>
      <c r="BA31" s="501"/>
      <c r="BB31" s="501"/>
      <c r="BC31" s="501"/>
      <c r="BD31" s="501"/>
      <c r="BE31" s="501"/>
      <c r="BF31" s="501"/>
      <c r="BG31" s="501"/>
      <c r="BH31" s="501"/>
      <c r="BI31" s="501"/>
      <c r="BJ31" s="501"/>
      <c r="BK31" s="501"/>
      <c r="BL31" s="501"/>
      <c r="BM31" s="501"/>
      <c r="BN31" s="501"/>
      <c r="BO31" s="501"/>
      <c r="BP31" s="501"/>
      <c r="BQ31" s="501"/>
      <c r="BR31" s="501"/>
      <c r="BS31" s="501"/>
      <c r="BT31" s="501"/>
      <c r="BU31" s="501"/>
      <c r="BV31" s="502"/>
      <c r="BW31" s="309"/>
      <c r="BX31" s="309"/>
      <c r="BY31" s="309"/>
      <c r="BZ31" s="309"/>
      <c r="CA31" s="309"/>
      <c r="CB31" s="309"/>
      <c r="CC31" s="309"/>
      <c r="CD31" s="309"/>
      <c r="CE31" s="309"/>
      <c r="CF31" s="309"/>
      <c r="CG31" s="309"/>
      <c r="CH31" s="309"/>
      <c r="CI31" s="309"/>
      <c r="CJ31" s="309"/>
      <c r="CK31" s="309"/>
      <c r="CL31" s="309"/>
      <c r="CM31" s="309"/>
      <c r="CN31" s="309"/>
      <c r="CO31" s="309"/>
      <c r="CP31" s="309"/>
      <c r="CQ31" s="309"/>
      <c r="CR31" s="309"/>
      <c r="CS31" s="309"/>
      <c r="CT31" s="309"/>
      <c r="CU31" s="309"/>
      <c r="CV31" s="309"/>
      <c r="CW31" s="309"/>
      <c r="CX31" s="309"/>
      <c r="CY31" s="309"/>
      <c r="CZ31" s="309"/>
      <c r="DA31" s="309"/>
    </row>
    <row r="32" spans="1:105" s="34" customFormat="1" ht="27" customHeight="1">
      <c r="A32" s="308" t="s">
        <v>172</v>
      </c>
      <c r="B32" s="308"/>
      <c r="C32" s="308"/>
      <c r="D32" s="308"/>
      <c r="E32" s="308"/>
      <c r="F32" s="308"/>
      <c r="G32" s="42"/>
      <c r="H32" s="501" t="s">
        <v>173</v>
      </c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501"/>
      <c r="Y32" s="501"/>
      <c r="Z32" s="501"/>
      <c r="AA32" s="501"/>
      <c r="AB32" s="501"/>
      <c r="AC32" s="501"/>
      <c r="AD32" s="501"/>
      <c r="AE32" s="501"/>
      <c r="AF32" s="501"/>
      <c r="AG32" s="501"/>
      <c r="AH32" s="501"/>
      <c r="AI32" s="501"/>
      <c r="AJ32" s="501"/>
      <c r="AK32" s="501"/>
      <c r="AL32" s="501"/>
      <c r="AM32" s="501"/>
      <c r="AN32" s="501"/>
      <c r="AO32" s="501"/>
      <c r="AP32" s="501"/>
      <c r="AQ32" s="501"/>
      <c r="AR32" s="501"/>
      <c r="AS32" s="501"/>
      <c r="AT32" s="501"/>
      <c r="AU32" s="501"/>
      <c r="AV32" s="501"/>
      <c r="AW32" s="501"/>
      <c r="AX32" s="501"/>
      <c r="AY32" s="501"/>
      <c r="AZ32" s="501"/>
      <c r="BA32" s="501"/>
      <c r="BB32" s="501"/>
      <c r="BC32" s="501"/>
      <c r="BD32" s="501"/>
      <c r="BE32" s="501"/>
      <c r="BF32" s="501"/>
      <c r="BG32" s="501"/>
      <c r="BH32" s="501"/>
      <c r="BI32" s="501"/>
      <c r="BJ32" s="501"/>
      <c r="BK32" s="501"/>
      <c r="BL32" s="501"/>
      <c r="BM32" s="501"/>
      <c r="BN32" s="501"/>
      <c r="BO32" s="501"/>
      <c r="BP32" s="501"/>
      <c r="BQ32" s="501"/>
      <c r="BR32" s="501"/>
      <c r="BS32" s="501"/>
      <c r="BT32" s="501"/>
      <c r="BU32" s="501"/>
      <c r="BV32" s="502"/>
      <c r="BW32" s="309"/>
      <c r="BX32" s="309"/>
      <c r="BY32" s="309"/>
      <c r="BZ32" s="309"/>
      <c r="CA32" s="309"/>
      <c r="CB32" s="309"/>
      <c r="CC32" s="309"/>
      <c r="CD32" s="309"/>
      <c r="CE32" s="309"/>
      <c r="CF32" s="309"/>
      <c r="CG32" s="309"/>
      <c r="CH32" s="309"/>
      <c r="CI32" s="309"/>
      <c r="CJ32" s="309"/>
      <c r="CK32" s="309"/>
      <c r="CL32" s="309"/>
      <c r="CM32" s="309"/>
      <c r="CN32" s="309"/>
      <c r="CO32" s="309"/>
      <c r="CP32" s="309"/>
      <c r="CQ32" s="309"/>
      <c r="CR32" s="309"/>
      <c r="CS32" s="309"/>
      <c r="CT32" s="309"/>
      <c r="CU32" s="309"/>
      <c r="CV32" s="309"/>
      <c r="CW32" s="309"/>
      <c r="CX32" s="309"/>
      <c r="CY32" s="309"/>
      <c r="CZ32" s="309"/>
      <c r="DA32" s="309"/>
    </row>
    <row r="33" spans="1:105" s="34" customFormat="1" ht="27" customHeight="1">
      <c r="A33" s="308" t="s">
        <v>174</v>
      </c>
      <c r="B33" s="308"/>
      <c r="C33" s="308"/>
      <c r="D33" s="308"/>
      <c r="E33" s="308"/>
      <c r="F33" s="308"/>
      <c r="G33" s="42"/>
      <c r="H33" s="501" t="s">
        <v>173</v>
      </c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1"/>
      <c r="AC33" s="501"/>
      <c r="AD33" s="501"/>
      <c r="AE33" s="501"/>
      <c r="AF33" s="501"/>
      <c r="AG33" s="501"/>
      <c r="AH33" s="501"/>
      <c r="AI33" s="501"/>
      <c r="AJ33" s="501"/>
      <c r="AK33" s="501"/>
      <c r="AL33" s="501"/>
      <c r="AM33" s="501"/>
      <c r="AN33" s="501"/>
      <c r="AO33" s="501"/>
      <c r="AP33" s="501"/>
      <c r="AQ33" s="501"/>
      <c r="AR33" s="501"/>
      <c r="AS33" s="501"/>
      <c r="AT33" s="501"/>
      <c r="AU33" s="501"/>
      <c r="AV33" s="501"/>
      <c r="AW33" s="501"/>
      <c r="AX33" s="501"/>
      <c r="AY33" s="501"/>
      <c r="AZ33" s="501"/>
      <c r="BA33" s="501"/>
      <c r="BB33" s="501"/>
      <c r="BC33" s="501"/>
      <c r="BD33" s="501"/>
      <c r="BE33" s="501"/>
      <c r="BF33" s="501"/>
      <c r="BG33" s="501"/>
      <c r="BH33" s="501"/>
      <c r="BI33" s="501"/>
      <c r="BJ33" s="501"/>
      <c r="BK33" s="501"/>
      <c r="BL33" s="501"/>
      <c r="BM33" s="501"/>
      <c r="BN33" s="501"/>
      <c r="BO33" s="501"/>
      <c r="BP33" s="501"/>
      <c r="BQ33" s="501"/>
      <c r="BR33" s="501"/>
      <c r="BS33" s="501"/>
      <c r="BT33" s="501"/>
      <c r="BU33" s="501"/>
      <c r="BV33" s="502"/>
      <c r="BW33" s="309"/>
      <c r="BX33" s="309"/>
      <c r="BY33" s="309"/>
      <c r="BZ33" s="309"/>
      <c r="CA33" s="309"/>
      <c r="CB33" s="309"/>
      <c r="CC33" s="309"/>
      <c r="CD33" s="309"/>
      <c r="CE33" s="309"/>
      <c r="CF33" s="309"/>
      <c r="CG33" s="309"/>
      <c r="CH33" s="309"/>
      <c r="CI33" s="309"/>
      <c r="CJ33" s="309"/>
      <c r="CK33" s="309"/>
      <c r="CL33" s="309"/>
      <c r="CM33" s="309"/>
      <c r="CN33" s="309"/>
      <c r="CO33" s="309"/>
      <c r="CP33" s="309"/>
      <c r="CQ33" s="309"/>
      <c r="CR33" s="309"/>
      <c r="CS33" s="309"/>
      <c r="CT33" s="309"/>
      <c r="CU33" s="309"/>
      <c r="CV33" s="309"/>
      <c r="CW33" s="309"/>
      <c r="CX33" s="309"/>
      <c r="CY33" s="309"/>
      <c r="CZ33" s="309"/>
      <c r="DA33" s="309"/>
    </row>
    <row r="34" spans="1:105" s="34" customFormat="1" ht="26.25" customHeight="1">
      <c r="A34" s="308" t="s">
        <v>175</v>
      </c>
      <c r="B34" s="308"/>
      <c r="C34" s="308"/>
      <c r="D34" s="308"/>
      <c r="E34" s="308"/>
      <c r="F34" s="308"/>
      <c r="G34" s="42"/>
      <c r="H34" s="306" t="s">
        <v>51</v>
      </c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  <c r="BT34" s="306"/>
      <c r="BU34" s="306"/>
      <c r="BV34" s="307"/>
      <c r="BW34" s="309"/>
      <c r="BX34" s="309"/>
      <c r="BY34" s="309"/>
      <c r="BZ34" s="309"/>
      <c r="CA34" s="309"/>
      <c r="CB34" s="309"/>
      <c r="CC34" s="309"/>
      <c r="CD34" s="309"/>
      <c r="CE34" s="309"/>
      <c r="CF34" s="309"/>
      <c r="CG34" s="309"/>
      <c r="CH34" s="309"/>
      <c r="CI34" s="309"/>
      <c r="CJ34" s="309"/>
      <c r="CK34" s="309"/>
      <c r="CL34" s="309"/>
      <c r="CM34" s="309"/>
      <c r="CN34" s="309"/>
      <c r="CO34" s="309"/>
      <c r="CP34" s="309"/>
      <c r="CQ34" s="309"/>
      <c r="CR34" s="309"/>
      <c r="CS34" s="309"/>
      <c r="CT34" s="309"/>
      <c r="CU34" s="309"/>
      <c r="CV34" s="309"/>
      <c r="CW34" s="309"/>
      <c r="CX34" s="309"/>
      <c r="CY34" s="309"/>
      <c r="CZ34" s="309"/>
      <c r="DA34" s="309"/>
    </row>
    <row r="35" spans="1:105" s="34" customFormat="1" ht="13.5" customHeight="1">
      <c r="A35" s="308"/>
      <c r="B35" s="308"/>
      <c r="C35" s="308"/>
      <c r="D35" s="308"/>
      <c r="E35" s="308"/>
      <c r="F35" s="308"/>
      <c r="G35" s="503" t="s">
        <v>153</v>
      </c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2"/>
      <c r="AT35" s="482"/>
      <c r="AU35" s="482"/>
      <c r="AV35" s="482"/>
      <c r="AW35" s="482"/>
      <c r="AX35" s="482"/>
      <c r="AY35" s="482"/>
      <c r="AZ35" s="482"/>
      <c r="BA35" s="482"/>
      <c r="BB35" s="482"/>
      <c r="BC35" s="482"/>
      <c r="BD35" s="482"/>
      <c r="BE35" s="482"/>
      <c r="BF35" s="482"/>
      <c r="BG35" s="482"/>
      <c r="BH35" s="482"/>
      <c r="BI35" s="482"/>
      <c r="BJ35" s="482"/>
      <c r="BK35" s="482"/>
      <c r="BL35" s="482"/>
      <c r="BM35" s="482"/>
      <c r="BN35" s="482"/>
      <c r="BO35" s="482"/>
      <c r="BP35" s="482"/>
      <c r="BQ35" s="482"/>
      <c r="BR35" s="482"/>
      <c r="BS35" s="482"/>
      <c r="BT35" s="482"/>
      <c r="BU35" s="482"/>
      <c r="BV35" s="483"/>
      <c r="BW35" s="309" t="s">
        <v>137</v>
      </c>
      <c r="BX35" s="309"/>
      <c r="BY35" s="309"/>
      <c r="BZ35" s="309"/>
      <c r="CA35" s="309"/>
      <c r="CB35" s="309"/>
      <c r="CC35" s="309"/>
      <c r="CD35" s="309"/>
      <c r="CE35" s="309"/>
      <c r="CF35" s="309"/>
      <c r="CG35" s="309"/>
      <c r="CH35" s="309"/>
      <c r="CI35" s="309"/>
      <c r="CJ35" s="309"/>
      <c r="CK35" s="309"/>
      <c r="CL35" s="309"/>
      <c r="CM35" s="309"/>
      <c r="CN35" s="309"/>
      <c r="CO35" s="309"/>
      <c r="CP35" s="309"/>
      <c r="CQ35" s="309"/>
      <c r="CR35" s="309"/>
      <c r="CS35" s="309"/>
      <c r="CT35" s="309"/>
      <c r="CU35" s="309"/>
      <c r="CV35" s="309"/>
      <c r="CW35" s="309"/>
      <c r="CX35" s="309"/>
      <c r="CY35" s="309"/>
      <c r="CZ35" s="309"/>
      <c r="DA35" s="309"/>
    </row>
    <row r="36" ht="3" customHeight="1"/>
    <row r="37" spans="1:105" s="33" customFormat="1" ht="48" customHeight="1">
      <c r="A37" s="504" t="s">
        <v>176</v>
      </c>
      <c r="B37" s="505"/>
      <c r="C37" s="505"/>
      <c r="D37" s="505"/>
      <c r="E37" s="505"/>
      <c r="F37" s="505"/>
      <c r="G37" s="505"/>
      <c r="H37" s="505"/>
      <c r="I37" s="505"/>
      <c r="J37" s="505"/>
      <c r="K37" s="505"/>
      <c r="L37" s="505"/>
      <c r="M37" s="505"/>
      <c r="N37" s="505"/>
      <c r="O37" s="505"/>
      <c r="P37" s="505"/>
      <c r="Q37" s="505"/>
      <c r="R37" s="505"/>
      <c r="S37" s="505"/>
      <c r="T37" s="505"/>
      <c r="U37" s="505"/>
      <c r="V37" s="505"/>
      <c r="W37" s="505"/>
      <c r="X37" s="505"/>
      <c r="Y37" s="505"/>
      <c r="Z37" s="505"/>
      <c r="AA37" s="505"/>
      <c r="AB37" s="505"/>
      <c r="AC37" s="505"/>
      <c r="AD37" s="505"/>
      <c r="AE37" s="505"/>
      <c r="AF37" s="505"/>
      <c r="AG37" s="505"/>
      <c r="AH37" s="505"/>
      <c r="AI37" s="505"/>
      <c r="AJ37" s="505"/>
      <c r="AK37" s="505"/>
      <c r="AL37" s="505"/>
      <c r="AM37" s="505"/>
      <c r="AN37" s="505"/>
      <c r="AO37" s="505"/>
      <c r="AP37" s="505"/>
      <c r="AQ37" s="505"/>
      <c r="AR37" s="505"/>
      <c r="AS37" s="505"/>
      <c r="AT37" s="505"/>
      <c r="AU37" s="505"/>
      <c r="AV37" s="505"/>
      <c r="AW37" s="505"/>
      <c r="AX37" s="505"/>
      <c r="AY37" s="505"/>
      <c r="AZ37" s="505"/>
      <c r="BA37" s="505"/>
      <c r="BB37" s="505"/>
      <c r="BC37" s="505"/>
      <c r="BD37" s="505"/>
      <c r="BE37" s="505"/>
      <c r="BF37" s="505"/>
      <c r="BG37" s="505"/>
      <c r="BH37" s="505"/>
      <c r="BI37" s="505"/>
      <c r="BJ37" s="505"/>
      <c r="BK37" s="505"/>
      <c r="BL37" s="505"/>
      <c r="BM37" s="505"/>
      <c r="BN37" s="505"/>
      <c r="BO37" s="505"/>
      <c r="BP37" s="505"/>
      <c r="BQ37" s="505"/>
      <c r="BR37" s="505"/>
      <c r="BS37" s="505"/>
      <c r="BT37" s="505"/>
      <c r="BU37" s="505"/>
      <c r="BV37" s="505"/>
      <c r="BW37" s="505"/>
      <c r="BX37" s="505"/>
      <c r="BY37" s="505"/>
      <c r="BZ37" s="505"/>
      <c r="CA37" s="505"/>
      <c r="CB37" s="505"/>
      <c r="CC37" s="505"/>
      <c r="CD37" s="505"/>
      <c r="CE37" s="505"/>
      <c r="CF37" s="505"/>
      <c r="CG37" s="505"/>
      <c r="CH37" s="505"/>
      <c r="CI37" s="505"/>
      <c r="CJ37" s="505"/>
      <c r="CK37" s="505"/>
      <c r="CL37" s="505"/>
      <c r="CM37" s="505"/>
      <c r="CN37" s="505"/>
      <c r="CO37" s="505"/>
      <c r="CP37" s="505"/>
      <c r="CQ37" s="505"/>
      <c r="CR37" s="505"/>
      <c r="CS37" s="505"/>
      <c r="CT37" s="505"/>
      <c r="CU37" s="505"/>
      <c r="CV37" s="505"/>
      <c r="CW37" s="505"/>
      <c r="CX37" s="505"/>
      <c r="CY37" s="505"/>
      <c r="CZ37" s="505"/>
      <c r="DA37" s="505"/>
    </row>
    <row r="39" spans="1:105" s="37" customFormat="1" ht="14.25">
      <c r="A39" s="303" t="s">
        <v>177</v>
      </c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3"/>
      <c r="BF39" s="303"/>
      <c r="BG39" s="303"/>
      <c r="BH39" s="303"/>
      <c r="BI39" s="303"/>
      <c r="BJ39" s="303"/>
      <c r="BK39" s="303"/>
      <c r="BL39" s="303"/>
      <c r="BM39" s="303"/>
      <c r="BN39" s="303"/>
      <c r="BO39" s="303"/>
      <c r="BP39" s="303"/>
      <c r="BQ39" s="303"/>
      <c r="BR39" s="303"/>
      <c r="BS39" s="303"/>
      <c r="BT39" s="303"/>
      <c r="BU39" s="303"/>
      <c r="BV39" s="303"/>
      <c r="BW39" s="303"/>
      <c r="BX39" s="303"/>
      <c r="BY39" s="303"/>
      <c r="BZ39" s="303"/>
      <c r="CA39" s="303"/>
      <c r="CB39" s="303"/>
      <c r="CC39" s="303"/>
      <c r="CD39" s="303"/>
      <c r="CE39" s="303"/>
      <c r="CF39" s="303"/>
      <c r="CG39" s="303"/>
      <c r="CH39" s="303"/>
      <c r="CI39" s="303"/>
      <c r="CJ39" s="303"/>
      <c r="CK39" s="303"/>
      <c r="CL39" s="303"/>
      <c r="CM39" s="303"/>
      <c r="CN39" s="303"/>
      <c r="CO39" s="303"/>
      <c r="CP39" s="303"/>
      <c r="CQ39" s="303"/>
      <c r="CR39" s="303"/>
      <c r="CS39" s="303"/>
      <c r="CT39" s="303"/>
      <c r="CU39" s="303"/>
      <c r="CV39" s="303"/>
      <c r="CW39" s="303"/>
      <c r="CX39" s="303"/>
      <c r="CY39" s="303"/>
      <c r="CZ39" s="303"/>
      <c r="DA39" s="303"/>
    </row>
    <row r="40" ht="6" customHeight="1"/>
    <row r="41" spans="1:105" s="37" customFormat="1" ht="14.25">
      <c r="A41" s="37" t="s">
        <v>150</v>
      </c>
      <c r="X41" s="506"/>
      <c r="Y41" s="506"/>
      <c r="Z41" s="506"/>
      <c r="AA41" s="506"/>
      <c r="AB41" s="506"/>
      <c r="AC41" s="506"/>
      <c r="AD41" s="506"/>
      <c r="AE41" s="506"/>
      <c r="AF41" s="506"/>
      <c r="AG41" s="506"/>
      <c r="AH41" s="506"/>
      <c r="AI41" s="506"/>
      <c r="AJ41" s="506"/>
      <c r="AK41" s="506"/>
      <c r="AL41" s="506"/>
      <c r="AM41" s="506"/>
      <c r="AN41" s="506"/>
      <c r="AO41" s="506"/>
      <c r="AP41" s="506"/>
      <c r="AQ41" s="506"/>
      <c r="AR41" s="506"/>
      <c r="AS41" s="506"/>
      <c r="AT41" s="506"/>
      <c r="AU41" s="506"/>
      <c r="AV41" s="506"/>
      <c r="AW41" s="506"/>
      <c r="AX41" s="506"/>
      <c r="AY41" s="506"/>
      <c r="AZ41" s="506"/>
      <c r="BA41" s="506"/>
      <c r="BB41" s="506"/>
      <c r="BC41" s="506"/>
      <c r="BD41" s="506"/>
      <c r="BE41" s="506"/>
      <c r="BF41" s="506"/>
      <c r="BG41" s="506"/>
      <c r="BH41" s="506"/>
      <c r="BI41" s="506"/>
      <c r="BJ41" s="506"/>
      <c r="BK41" s="506"/>
      <c r="BL41" s="506"/>
      <c r="BM41" s="506"/>
      <c r="BN41" s="506"/>
      <c r="BO41" s="506"/>
      <c r="BP41" s="506"/>
      <c r="BQ41" s="506"/>
      <c r="BR41" s="506"/>
      <c r="BS41" s="506"/>
      <c r="BT41" s="506"/>
      <c r="BU41" s="506"/>
      <c r="BV41" s="506"/>
      <c r="BW41" s="506"/>
      <c r="BX41" s="506"/>
      <c r="BY41" s="506"/>
      <c r="BZ41" s="506"/>
      <c r="CA41" s="506"/>
      <c r="CB41" s="506"/>
      <c r="CC41" s="506"/>
      <c r="CD41" s="506"/>
      <c r="CE41" s="506"/>
      <c r="CF41" s="506"/>
      <c r="CG41" s="506"/>
      <c r="CH41" s="506"/>
      <c r="CI41" s="506"/>
      <c r="CJ41" s="506"/>
      <c r="CK41" s="506"/>
      <c r="CL41" s="506"/>
      <c r="CM41" s="506"/>
      <c r="CN41" s="506"/>
      <c r="CO41" s="506"/>
      <c r="CP41" s="506"/>
      <c r="CQ41" s="506"/>
      <c r="CR41" s="506"/>
      <c r="CS41" s="506"/>
      <c r="CT41" s="506"/>
      <c r="CU41" s="506"/>
      <c r="CV41" s="506"/>
      <c r="CW41" s="506"/>
      <c r="CX41" s="506"/>
      <c r="CY41" s="506"/>
      <c r="CZ41" s="506"/>
      <c r="DA41" s="506"/>
    </row>
    <row r="42" spans="24:105" s="37" customFormat="1" ht="6" customHeight="1"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</row>
    <row r="43" spans="1:105" s="37" customFormat="1" ht="14.25">
      <c r="A43" s="461" t="s">
        <v>151</v>
      </c>
      <c r="B43" s="461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1"/>
      <c r="X43" s="461"/>
      <c r="Y43" s="461"/>
      <c r="Z43" s="461"/>
      <c r="AA43" s="461"/>
      <c r="AB43" s="461"/>
      <c r="AC43" s="461"/>
      <c r="AD43" s="461"/>
      <c r="AE43" s="461"/>
      <c r="AF43" s="461"/>
      <c r="AG43" s="461"/>
      <c r="AH43" s="461"/>
      <c r="AI43" s="461"/>
      <c r="AJ43" s="461"/>
      <c r="AK43" s="461"/>
      <c r="AL43" s="461"/>
      <c r="AM43" s="461"/>
      <c r="AN43" s="461"/>
      <c r="AO43" s="461"/>
      <c r="AP43" s="459"/>
      <c r="AQ43" s="459"/>
      <c r="AR43" s="459"/>
      <c r="AS43" s="459"/>
      <c r="AT43" s="459"/>
      <c r="AU43" s="459"/>
      <c r="AV43" s="459"/>
      <c r="AW43" s="459"/>
      <c r="AX43" s="459"/>
      <c r="AY43" s="459"/>
      <c r="AZ43" s="459"/>
      <c r="BA43" s="459"/>
      <c r="BB43" s="459"/>
      <c r="BC43" s="459"/>
      <c r="BD43" s="459"/>
      <c r="BE43" s="459"/>
      <c r="BF43" s="459"/>
      <c r="BG43" s="459"/>
      <c r="BH43" s="459"/>
      <c r="BI43" s="459"/>
      <c r="BJ43" s="459"/>
      <c r="BK43" s="459"/>
      <c r="BL43" s="459"/>
      <c r="BM43" s="459"/>
      <c r="BN43" s="459"/>
      <c r="BO43" s="459"/>
      <c r="BP43" s="459"/>
      <c r="BQ43" s="459"/>
      <c r="BR43" s="459"/>
      <c r="BS43" s="459"/>
      <c r="BT43" s="459"/>
      <c r="BU43" s="459"/>
      <c r="BV43" s="459"/>
      <c r="BW43" s="459"/>
      <c r="BX43" s="459"/>
      <c r="BY43" s="459"/>
      <c r="BZ43" s="459"/>
      <c r="CA43" s="459"/>
      <c r="CB43" s="459"/>
      <c r="CC43" s="459"/>
      <c r="CD43" s="459"/>
      <c r="CE43" s="459"/>
      <c r="CF43" s="459"/>
      <c r="CG43" s="459"/>
      <c r="CH43" s="459"/>
      <c r="CI43" s="459"/>
      <c r="CJ43" s="459"/>
      <c r="CK43" s="459"/>
      <c r="CL43" s="459"/>
      <c r="CM43" s="459"/>
      <c r="CN43" s="459"/>
      <c r="CO43" s="459"/>
      <c r="CP43" s="459"/>
      <c r="CQ43" s="459"/>
      <c r="CR43" s="459"/>
      <c r="CS43" s="459"/>
      <c r="CT43" s="459"/>
      <c r="CU43" s="459"/>
      <c r="CV43" s="459"/>
      <c r="CW43" s="459"/>
      <c r="CX43" s="459"/>
      <c r="CY43" s="459"/>
      <c r="CZ43" s="459"/>
      <c r="DA43" s="459"/>
    </row>
    <row r="44" ht="10.5" customHeight="1"/>
    <row r="45" spans="1:105" s="39" customFormat="1" ht="45" customHeight="1">
      <c r="A45" s="310" t="s">
        <v>152</v>
      </c>
      <c r="B45" s="311"/>
      <c r="C45" s="311"/>
      <c r="D45" s="311"/>
      <c r="E45" s="311"/>
      <c r="F45" s="311"/>
      <c r="G45" s="312"/>
      <c r="H45" s="310" t="s">
        <v>4</v>
      </c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1"/>
      <c r="AX45" s="311"/>
      <c r="AY45" s="311"/>
      <c r="AZ45" s="311"/>
      <c r="BA45" s="311"/>
      <c r="BB45" s="311"/>
      <c r="BC45" s="312"/>
      <c r="BD45" s="310" t="s">
        <v>52</v>
      </c>
      <c r="BE45" s="311"/>
      <c r="BF45" s="311"/>
      <c r="BG45" s="311"/>
      <c r="BH45" s="311"/>
      <c r="BI45" s="311"/>
      <c r="BJ45" s="311"/>
      <c r="BK45" s="311"/>
      <c r="BL45" s="311"/>
      <c r="BM45" s="311"/>
      <c r="BN45" s="311"/>
      <c r="BO45" s="311"/>
      <c r="BP45" s="311"/>
      <c r="BQ45" s="311"/>
      <c r="BR45" s="311"/>
      <c r="BS45" s="312"/>
      <c r="BT45" s="310" t="s">
        <v>178</v>
      </c>
      <c r="BU45" s="311"/>
      <c r="BV45" s="311"/>
      <c r="BW45" s="311"/>
      <c r="BX45" s="311"/>
      <c r="BY45" s="311"/>
      <c r="BZ45" s="311"/>
      <c r="CA45" s="311"/>
      <c r="CB45" s="311"/>
      <c r="CC45" s="311"/>
      <c r="CD45" s="311"/>
      <c r="CE45" s="311"/>
      <c r="CF45" s="311"/>
      <c r="CG45" s="311"/>
      <c r="CH45" s="311"/>
      <c r="CI45" s="312"/>
      <c r="CJ45" s="310" t="s">
        <v>179</v>
      </c>
      <c r="CK45" s="311"/>
      <c r="CL45" s="311"/>
      <c r="CM45" s="311"/>
      <c r="CN45" s="311"/>
      <c r="CO45" s="311"/>
      <c r="CP45" s="311"/>
      <c r="CQ45" s="311"/>
      <c r="CR45" s="311"/>
      <c r="CS45" s="311"/>
      <c r="CT45" s="311"/>
      <c r="CU45" s="311"/>
      <c r="CV45" s="311"/>
      <c r="CW45" s="311"/>
      <c r="CX45" s="311"/>
      <c r="CY45" s="311"/>
      <c r="CZ45" s="311"/>
      <c r="DA45" s="312"/>
    </row>
    <row r="46" spans="1:105" s="40" customFormat="1" ht="12.75">
      <c r="A46" s="313">
        <v>1</v>
      </c>
      <c r="B46" s="313"/>
      <c r="C46" s="313"/>
      <c r="D46" s="313"/>
      <c r="E46" s="313"/>
      <c r="F46" s="313"/>
      <c r="G46" s="313"/>
      <c r="H46" s="313">
        <v>2</v>
      </c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3"/>
      <c r="AQ46" s="313"/>
      <c r="AR46" s="313"/>
      <c r="AS46" s="313"/>
      <c r="AT46" s="313"/>
      <c r="AU46" s="313"/>
      <c r="AV46" s="313"/>
      <c r="AW46" s="313"/>
      <c r="AX46" s="313"/>
      <c r="AY46" s="313"/>
      <c r="AZ46" s="313"/>
      <c r="BA46" s="313"/>
      <c r="BB46" s="313"/>
      <c r="BC46" s="313"/>
      <c r="BD46" s="313">
        <v>3</v>
      </c>
      <c r="BE46" s="313"/>
      <c r="BF46" s="313"/>
      <c r="BG46" s="313"/>
      <c r="BH46" s="313"/>
      <c r="BI46" s="313"/>
      <c r="BJ46" s="313"/>
      <c r="BK46" s="313"/>
      <c r="BL46" s="313"/>
      <c r="BM46" s="313"/>
      <c r="BN46" s="313"/>
      <c r="BO46" s="313"/>
      <c r="BP46" s="313"/>
      <c r="BQ46" s="313"/>
      <c r="BR46" s="313"/>
      <c r="BS46" s="313"/>
      <c r="BT46" s="313">
        <v>4</v>
      </c>
      <c r="BU46" s="313"/>
      <c r="BV46" s="313"/>
      <c r="BW46" s="313"/>
      <c r="BX46" s="313"/>
      <c r="BY46" s="313"/>
      <c r="BZ46" s="313"/>
      <c r="CA46" s="313"/>
      <c r="CB46" s="313"/>
      <c r="CC46" s="313"/>
      <c r="CD46" s="313"/>
      <c r="CE46" s="313"/>
      <c r="CF46" s="313"/>
      <c r="CG46" s="313"/>
      <c r="CH46" s="313"/>
      <c r="CI46" s="313"/>
      <c r="CJ46" s="313">
        <v>5</v>
      </c>
      <c r="CK46" s="313"/>
      <c r="CL46" s="313"/>
      <c r="CM46" s="313"/>
      <c r="CN46" s="313"/>
      <c r="CO46" s="313"/>
      <c r="CP46" s="313"/>
      <c r="CQ46" s="313"/>
      <c r="CR46" s="313"/>
      <c r="CS46" s="313"/>
      <c r="CT46" s="313"/>
      <c r="CU46" s="313"/>
      <c r="CV46" s="313"/>
      <c r="CW46" s="313"/>
      <c r="CX46" s="313"/>
      <c r="CY46" s="313"/>
      <c r="CZ46" s="313"/>
      <c r="DA46" s="313"/>
    </row>
    <row r="47" spans="1:105" s="41" customFormat="1" ht="15" customHeight="1">
      <c r="A47" s="308"/>
      <c r="B47" s="308"/>
      <c r="C47" s="308"/>
      <c r="D47" s="308"/>
      <c r="E47" s="308"/>
      <c r="F47" s="308"/>
      <c r="G47" s="308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81"/>
      <c r="AA47" s="481"/>
      <c r="AB47" s="481"/>
      <c r="AC47" s="481"/>
      <c r="AD47" s="481"/>
      <c r="AE47" s="481"/>
      <c r="AF47" s="481"/>
      <c r="AG47" s="481"/>
      <c r="AH47" s="481"/>
      <c r="AI47" s="481"/>
      <c r="AJ47" s="481"/>
      <c r="AK47" s="481"/>
      <c r="AL47" s="481"/>
      <c r="AM47" s="481"/>
      <c r="AN47" s="481"/>
      <c r="AO47" s="481"/>
      <c r="AP47" s="481"/>
      <c r="AQ47" s="481"/>
      <c r="AR47" s="481"/>
      <c r="AS47" s="481"/>
      <c r="AT47" s="481"/>
      <c r="AU47" s="481"/>
      <c r="AV47" s="481"/>
      <c r="AW47" s="481"/>
      <c r="AX47" s="481"/>
      <c r="AY47" s="481"/>
      <c r="AZ47" s="481"/>
      <c r="BA47" s="481"/>
      <c r="BB47" s="481"/>
      <c r="BC47" s="481"/>
      <c r="BD47" s="309"/>
      <c r="BE47" s="309"/>
      <c r="BF47" s="309"/>
      <c r="BG47" s="309"/>
      <c r="BH47" s="309"/>
      <c r="BI47" s="309"/>
      <c r="BJ47" s="309"/>
      <c r="BK47" s="309"/>
      <c r="BL47" s="309"/>
      <c r="BM47" s="309"/>
      <c r="BN47" s="309"/>
      <c r="BO47" s="309"/>
      <c r="BP47" s="309"/>
      <c r="BQ47" s="309"/>
      <c r="BR47" s="309"/>
      <c r="BS47" s="309"/>
      <c r="BT47" s="309"/>
      <c r="BU47" s="309"/>
      <c r="BV47" s="309"/>
      <c r="BW47" s="309"/>
      <c r="BX47" s="309"/>
      <c r="BY47" s="309"/>
      <c r="BZ47" s="309"/>
      <c r="CA47" s="309"/>
      <c r="CB47" s="309"/>
      <c r="CC47" s="309"/>
      <c r="CD47" s="309"/>
      <c r="CE47" s="309"/>
      <c r="CF47" s="309"/>
      <c r="CG47" s="309"/>
      <c r="CH47" s="309"/>
      <c r="CI47" s="309"/>
      <c r="CJ47" s="309"/>
      <c r="CK47" s="309"/>
      <c r="CL47" s="309"/>
      <c r="CM47" s="309"/>
      <c r="CN47" s="309"/>
      <c r="CO47" s="309"/>
      <c r="CP47" s="309"/>
      <c r="CQ47" s="309"/>
      <c r="CR47" s="309"/>
      <c r="CS47" s="309"/>
      <c r="CT47" s="309"/>
      <c r="CU47" s="309"/>
      <c r="CV47" s="309"/>
      <c r="CW47" s="309"/>
      <c r="CX47" s="309"/>
      <c r="CY47" s="309"/>
      <c r="CZ47" s="309"/>
      <c r="DA47" s="309"/>
    </row>
    <row r="48" spans="1:105" s="41" customFormat="1" ht="15" customHeight="1">
      <c r="A48" s="308"/>
      <c r="B48" s="308"/>
      <c r="C48" s="308"/>
      <c r="D48" s="308"/>
      <c r="E48" s="308"/>
      <c r="F48" s="308"/>
      <c r="G48" s="308"/>
      <c r="H48" s="481"/>
      <c r="I48" s="481"/>
      <c r="J48" s="481"/>
      <c r="K48" s="481"/>
      <c r="L48" s="481"/>
      <c r="M48" s="481"/>
      <c r="N48" s="481"/>
      <c r="O48" s="481"/>
      <c r="P48" s="481"/>
      <c r="Q48" s="481"/>
      <c r="R48" s="481"/>
      <c r="S48" s="481"/>
      <c r="T48" s="481"/>
      <c r="U48" s="481"/>
      <c r="V48" s="481"/>
      <c r="W48" s="481"/>
      <c r="X48" s="481"/>
      <c r="Y48" s="481"/>
      <c r="Z48" s="481"/>
      <c r="AA48" s="481"/>
      <c r="AB48" s="481"/>
      <c r="AC48" s="481"/>
      <c r="AD48" s="481"/>
      <c r="AE48" s="481"/>
      <c r="AF48" s="481"/>
      <c r="AG48" s="481"/>
      <c r="AH48" s="481"/>
      <c r="AI48" s="481"/>
      <c r="AJ48" s="481"/>
      <c r="AK48" s="481"/>
      <c r="AL48" s="481"/>
      <c r="AM48" s="481"/>
      <c r="AN48" s="481"/>
      <c r="AO48" s="481"/>
      <c r="AP48" s="481"/>
      <c r="AQ48" s="481"/>
      <c r="AR48" s="481"/>
      <c r="AS48" s="481"/>
      <c r="AT48" s="481"/>
      <c r="AU48" s="481"/>
      <c r="AV48" s="481"/>
      <c r="AW48" s="481"/>
      <c r="AX48" s="481"/>
      <c r="AY48" s="481"/>
      <c r="AZ48" s="481"/>
      <c r="BA48" s="481"/>
      <c r="BB48" s="481"/>
      <c r="BC48" s="481"/>
      <c r="BD48" s="309"/>
      <c r="BE48" s="309"/>
      <c r="BF48" s="309"/>
      <c r="BG48" s="309"/>
      <c r="BH48" s="309"/>
      <c r="BI48" s="309"/>
      <c r="BJ48" s="309"/>
      <c r="BK48" s="309"/>
      <c r="BL48" s="309"/>
      <c r="BM48" s="309"/>
      <c r="BN48" s="309"/>
      <c r="BO48" s="309"/>
      <c r="BP48" s="309"/>
      <c r="BQ48" s="309"/>
      <c r="BR48" s="309"/>
      <c r="BS48" s="309"/>
      <c r="BT48" s="309"/>
      <c r="BU48" s="309"/>
      <c r="BV48" s="309"/>
      <c r="BW48" s="309"/>
      <c r="BX48" s="309"/>
      <c r="BY48" s="309"/>
      <c r="BZ48" s="309"/>
      <c r="CA48" s="309"/>
      <c r="CB48" s="309"/>
      <c r="CC48" s="309"/>
      <c r="CD48" s="309"/>
      <c r="CE48" s="309"/>
      <c r="CF48" s="309"/>
      <c r="CG48" s="309"/>
      <c r="CH48" s="309"/>
      <c r="CI48" s="309"/>
      <c r="CJ48" s="309"/>
      <c r="CK48" s="309"/>
      <c r="CL48" s="309"/>
      <c r="CM48" s="309"/>
      <c r="CN48" s="309"/>
      <c r="CO48" s="309"/>
      <c r="CP48" s="309"/>
      <c r="CQ48" s="309"/>
      <c r="CR48" s="309"/>
      <c r="CS48" s="309"/>
      <c r="CT48" s="309"/>
      <c r="CU48" s="309"/>
      <c r="CV48" s="309"/>
      <c r="CW48" s="309"/>
      <c r="CX48" s="309"/>
      <c r="CY48" s="309"/>
      <c r="CZ48" s="309"/>
      <c r="DA48" s="309"/>
    </row>
    <row r="49" spans="1:105" s="41" customFormat="1" ht="15" customHeight="1">
      <c r="A49" s="308"/>
      <c r="B49" s="308"/>
      <c r="C49" s="308"/>
      <c r="D49" s="308"/>
      <c r="E49" s="308"/>
      <c r="F49" s="308"/>
      <c r="G49" s="308"/>
      <c r="H49" s="482" t="s">
        <v>153</v>
      </c>
      <c r="I49" s="482"/>
      <c r="J49" s="482"/>
      <c r="K49" s="482"/>
      <c r="L49" s="482"/>
      <c r="M49" s="482"/>
      <c r="N49" s="482"/>
      <c r="O49" s="482"/>
      <c r="P49" s="482"/>
      <c r="Q49" s="482"/>
      <c r="R49" s="482"/>
      <c r="S49" s="482"/>
      <c r="T49" s="482"/>
      <c r="U49" s="482"/>
      <c r="V49" s="482"/>
      <c r="W49" s="482"/>
      <c r="X49" s="482"/>
      <c r="Y49" s="482"/>
      <c r="Z49" s="482"/>
      <c r="AA49" s="482"/>
      <c r="AB49" s="482"/>
      <c r="AC49" s="482"/>
      <c r="AD49" s="482"/>
      <c r="AE49" s="482"/>
      <c r="AF49" s="482"/>
      <c r="AG49" s="482"/>
      <c r="AH49" s="482"/>
      <c r="AI49" s="482"/>
      <c r="AJ49" s="482"/>
      <c r="AK49" s="482"/>
      <c r="AL49" s="482"/>
      <c r="AM49" s="482"/>
      <c r="AN49" s="482"/>
      <c r="AO49" s="482"/>
      <c r="AP49" s="482"/>
      <c r="AQ49" s="482"/>
      <c r="AR49" s="482"/>
      <c r="AS49" s="482"/>
      <c r="AT49" s="482"/>
      <c r="AU49" s="482"/>
      <c r="AV49" s="482"/>
      <c r="AW49" s="482"/>
      <c r="AX49" s="482"/>
      <c r="AY49" s="482"/>
      <c r="AZ49" s="482"/>
      <c r="BA49" s="482"/>
      <c r="BB49" s="482"/>
      <c r="BC49" s="483"/>
      <c r="BD49" s="309" t="s">
        <v>137</v>
      </c>
      <c r="BE49" s="30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 t="s">
        <v>137</v>
      </c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09"/>
      <c r="CX49" s="309"/>
      <c r="CY49" s="309"/>
      <c r="CZ49" s="309"/>
      <c r="DA49" s="309"/>
    </row>
    <row r="50" s="34" customFormat="1" ht="12" customHeight="1"/>
    <row r="51" spans="1:105" s="37" customFormat="1" ht="14.25">
      <c r="A51" s="303" t="s">
        <v>180</v>
      </c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3"/>
      <c r="AK51" s="303"/>
      <c r="AL51" s="303"/>
      <c r="AM51" s="303"/>
      <c r="AN51" s="303"/>
      <c r="AO51" s="303"/>
      <c r="AP51" s="303"/>
      <c r="AQ51" s="303"/>
      <c r="AR51" s="303"/>
      <c r="AS51" s="303"/>
      <c r="AT51" s="303"/>
      <c r="AU51" s="303"/>
      <c r="AV51" s="303"/>
      <c r="AW51" s="303"/>
      <c r="AX51" s="303"/>
      <c r="AY51" s="303"/>
      <c r="AZ51" s="303"/>
      <c r="BA51" s="303"/>
      <c r="BB51" s="303"/>
      <c r="BC51" s="303"/>
      <c r="BD51" s="303"/>
      <c r="BE51" s="303"/>
      <c r="BF51" s="303"/>
      <c r="BG51" s="303"/>
      <c r="BH51" s="303"/>
      <c r="BI51" s="303"/>
      <c r="BJ51" s="303"/>
      <c r="BK51" s="303"/>
      <c r="BL51" s="303"/>
      <c r="BM51" s="303"/>
      <c r="BN51" s="303"/>
      <c r="BO51" s="303"/>
      <c r="BP51" s="303"/>
      <c r="BQ51" s="303"/>
      <c r="BR51" s="303"/>
      <c r="BS51" s="303"/>
      <c r="BT51" s="303"/>
      <c r="BU51" s="303"/>
      <c r="BV51" s="303"/>
      <c r="BW51" s="303"/>
      <c r="BX51" s="303"/>
      <c r="BY51" s="303"/>
      <c r="BZ51" s="303"/>
      <c r="CA51" s="303"/>
      <c r="CB51" s="303"/>
      <c r="CC51" s="303"/>
      <c r="CD51" s="303"/>
      <c r="CE51" s="303"/>
      <c r="CF51" s="303"/>
      <c r="CG51" s="303"/>
      <c r="CH51" s="303"/>
      <c r="CI51" s="303"/>
      <c r="CJ51" s="303"/>
      <c r="CK51" s="303"/>
      <c r="CL51" s="303"/>
      <c r="CM51" s="303"/>
      <c r="CN51" s="303"/>
      <c r="CO51" s="303"/>
      <c r="CP51" s="303"/>
      <c r="CQ51" s="303"/>
      <c r="CR51" s="303"/>
      <c r="CS51" s="303"/>
      <c r="CT51" s="303"/>
      <c r="CU51" s="303"/>
      <c r="CV51" s="303"/>
      <c r="CW51" s="303"/>
      <c r="CX51" s="303"/>
      <c r="CY51" s="303"/>
      <c r="CZ51" s="303"/>
      <c r="DA51" s="303"/>
    </row>
    <row r="52" ht="6" customHeight="1"/>
    <row r="53" spans="1:105" s="37" customFormat="1" ht="14.25">
      <c r="A53" s="37" t="s">
        <v>150</v>
      </c>
      <c r="X53" s="506"/>
      <c r="Y53" s="506"/>
      <c r="Z53" s="506"/>
      <c r="AA53" s="506"/>
      <c r="AB53" s="506"/>
      <c r="AC53" s="506"/>
      <c r="AD53" s="506"/>
      <c r="AE53" s="506"/>
      <c r="AF53" s="506"/>
      <c r="AG53" s="506"/>
      <c r="AH53" s="506"/>
      <c r="AI53" s="506"/>
      <c r="AJ53" s="506"/>
      <c r="AK53" s="506"/>
      <c r="AL53" s="506"/>
      <c r="AM53" s="506"/>
      <c r="AN53" s="506"/>
      <c r="AO53" s="506"/>
      <c r="AP53" s="506"/>
      <c r="AQ53" s="506"/>
      <c r="AR53" s="506"/>
      <c r="AS53" s="506"/>
      <c r="AT53" s="506"/>
      <c r="AU53" s="506"/>
      <c r="AV53" s="506"/>
      <c r="AW53" s="506"/>
      <c r="AX53" s="506"/>
      <c r="AY53" s="506"/>
      <c r="AZ53" s="506"/>
      <c r="BA53" s="506"/>
      <c r="BB53" s="506"/>
      <c r="BC53" s="506"/>
      <c r="BD53" s="506"/>
      <c r="BE53" s="506"/>
      <c r="BF53" s="506"/>
      <c r="BG53" s="506"/>
      <c r="BH53" s="506"/>
      <c r="BI53" s="506"/>
      <c r="BJ53" s="506"/>
      <c r="BK53" s="506"/>
      <c r="BL53" s="506"/>
      <c r="BM53" s="506"/>
      <c r="BN53" s="506"/>
      <c r="BO53" s="506"/>
      <c r="BP53" s="506"/>
      <c r="BQ53" s="506"/>
      <c r="BR53" s="506"/>
      <c r="BS53" s="506"/>
      <c r="BT53" s="506"/>
      <c r="BU53" s="506"/>
      <c r="BV53" s="506"/>
      <c r="BW53" s="506"/>
      <c r="BX53" s="506"/>
      <c r="BY53" s="506"/>
      <c r="BZ53" s="506"/>
      <c r="CA53" s="506"/>
      <c r="CB53" s="506"/>
      <c r="CC53" s="506"/>
      <c r="CD53" s="506"/>
      <c r="CE53" s="506"/>
      <c r="CF53" s="506"/>
      <c r="CG53" s="506"/>
      <c r="CH53" s="506"/>
      <c r="CI53" s="506"/>
      <c r="CJ53" s="506"/>
      <c r="CK53" s="506"/>
      <c r="CL53" s="506"/>
      <c r="CM53" s="506"/>
      <c r="CN53" s="506"/>
      <c r="CO53" s="506"/>
      <c r="CP53" s="506"/>
      <c r="CQ53" s="506"/>
      <c r="CR53" s="506"/>
      <c r="CS53" s="506"/>
      <c r="CT53" s="506"/>
      <c r="CU53" s="506"/>
      <c r="CV53" s="506"/>
      <c r="CW53" s="506"/>
      <c r="CX53" s="506"/>
      <c r="CY53" s="506"/>
      <c r="CZ53" s="506"/>
      <c r="DA53" s="506"/>
    </row>
    <row r="54" spans="24:105" s="37" customFormat="1" ht="6" customHeight="1"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</row>
    <row r="55" spans="1:105" s="37" customFormat="1" ht="14.25">
      <c r="A55" s="461" t="s">
        <v>151</v>
      </c>
      <c r="B55" s="461"/>
      <c r="C55" s="461"/>
      <c r="D55" s="461"/>
      <c r="E55" s="461"/>
      <c r="F55" s="461"/>
      <c r="G55" s="461"/>
      <c r="H55" s="461"/>
      <c r="I55" s="461"/>
      <c r="J55" s="461"/>
      <c r="K55" s="461"/>
      <c r="L55" s="461"/>
      <c r="M55" s="461"/>
      <c r="N55" s="461"/>
      <c r="O55" s="461"/>
      <c r="P55" s="461"/>
      <c r="Q55" s="461"/>
      <c r="R55" s="461"/>
      <c r="S55" s="461"/>
      <c r="T55" s="461"/>
      <c r="U55" s="461"/>
      <c r="V55" s="461"/>
      <c r="W55" s="461"/>
      <c r="X55" s="461"/>
      <c r="Y55" s="461"/>
      <c r="Z55" s="461"/>
      <c r="AA55" s="461"/>
      <c r="AB55" s="461"/>
      <c r="AC55" s="461"/>
      <c r="AD55" s="461"/>
      <c r="AE55" s="461"/>
      <c r="AF55" s="461"/>
      <c r="AG55" s="461"/>
      <c r="AH55" s="461"/>
      <c r="AI55" s="461"/>
      <c r="AJ55" s="461"/>
      <c r="AK55" s="461"/>
      <c r="AL55" s="461"/>
      <c r="AM55" s="461"/>
      <c r="AN55" s="461"/>
      <c r="AO55" s="461"/>
      <c r="AP55" s="459"/>
      <c r="AQ55" s="459"/>
      <c r="AR55" s="459"/>
      <c r="AS55" s="459"/>
      <c r="AT55" s="459"/>
      <c r="AU55" s="459"/>
      <c r="AV55" s="459"/>
      <c r="AW55" s="459"/>
      <c r="AX55" s="459"/>
      <c r="AY55" s="459"/>
      <c r="AZ55" s="459"/>
      <c r="BA55" s="459"/>
      <c r="BB55" s="459"/>
      <c r="BC55" s="459"/>
      <c r="BD55" s="459"/>
      <c r="BE55" s="459"/>
      <c r="BF55" s="459"/>
      <c r="BG55" s="459"/>
      <c r="BH55" s="459"/>
      <c r="BI55" s="459"/>
      <c r="BJ55" s="459"/>
      <c r="BK55" s="459"/>
      <c r="BL55" s="459"/>
      <c r="BM55" s="459"/>
      <c r="BN55" s="459"/>
      <c r="BO55" s="459"/>
      <c r="BP55" s="459"/>
      <c r="BQ55" s="459"/>
      <c r="BR55" s="459"/>
      <c r="BS55" s="459"/>
      <c r="BT55" s="459"/>
      <c r="BU55" s="459"/>
      <c r="BV55" s="459"/>
      <c r="BW55" s="459"/>
      <c r="BX55" s="459"/>
      <c r="BY55" s="459"/>
      <c r="BZ55" s="459"/>
      <c r="CA55" s="459"/>
      <c r="CB55" s="459"/>
      <c r="CC55" s="459"/>
      <c r="CD55" s="459"/>
      <c r="CE55" s="459"/>
      <c r="CF55" s="459"/>
      <c r="CG55" s="459"/>
      <c r="CH55" s="459"/>
      <c r="CI55" s="459"/>
      <c r="CJ55" s="459"/>
      <c r="CK55" s="459"/>
      <c r="CL55" s="459"/>
      <c r="CM55" s="459"/>
      <c r="CN55" s="459"/>
      <c r="CO55" s="459"/>
      <c r="CP55" s="459"/>
      <c r="CQ55" s="459"/>
      <c r="CR55" s="459"/>
      <c r="CS55" s="459"/>
      <c r="CT55" s="459"/>
      <c r="CU55" s="459"/>
      <c r="CV55" s="459"/>
      <c r="CW55" s="459"/>
      <c r="CX55" s="459"/>
      <c r="CY55" s="459"/>
      <c r="CZ55" s="459"/>
      <c r="DA55" s="459"/>
    </row>
    <row r="56" ht="10.5" customHeight="1"/>
    <row r="57" spans="1:105" s="39" customFormat="1" ht="55.5" customHeight="1">
      <c r="A57" s="310" t="s">
        <v>152</v>
      </c>
      <c r="B57" s="311"/>
      <c r="C57" s="311"/>
      <c r="D57" s="311"/>
      <c r="E57" s="311"/>
      <c r="F57" s="311"/>
      <c r="G57" s="312"/>
      <c r="H57" s="310" t="s">
        <v>40</v>
      </c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1"/>
      <c r="AN57" s="311"/>
      <c r="AO57" s="311"/>
      <c r="AP57" s="311"/>
      <c r="AQ57" s="311"/>
      <c r="AR57" s="311"/>
      <c r="AS57" s="311"/>
      <c r="AT57" s="311"/>
      <c r="AU57" s="311"/>
      <c r="AV57" s="311"/>
      <c r="AW57" s="311"/>
      <c r="AX57" s="311"/>
      <c r="AY57" s="311"/>
      <c r="AZ57" s="311"/>
      <c r="BA57" s="311"/>
      <c r="BB57" s="311"/>
      <c r="BC57" s="312"/>
      <c r="BD57" s="310" t="s">
        <v>41</v>
      </c>
      <c r="BE57" s="311"/>
      <c r="BF57" s="311"/>
      <c r="BG57" s="311"/>
      <c r="BH57" s="311"/>
      <c r="BI57" s="311"/>
      <c r="BJ57" s="311"/>
      <c r="BK57" s="311"/>
      <c r="BL57" s="311"/>
      <c r="BM57" s="311"/>
      <c r="BN57" s="311"/>
      <c r="BO57" s="311"/>
      <c r="BP57" s="311"/>
      <c r="BQ57" s="311"/>
      <c r="BR57" s="311"/>
      <c r="BS57" s="312"/>
      <c r="BT57" s="310" t="s">
        <v>181</v>
      </c>
      <c r="BU57" s="311"/>
      <c r="BV57" s="311"/>
      <c r="BW57" s="311"/>
      <c r="BX57" s="311"/>
      <c r="BY57" s="311"/>
      <c r="BZ57" s="311"/>
      <c r="CA57" s="311"/>
      <c r="CB57" s="311"/>
      <c r="CC57" s="311"/>
      <c r="CD57" s="312"/>
      <c r="CE57" s="310" t="s">
        <v>182</v>
      </c>
      <c r="CF57" s="311"/>
      <c r="CG57" s="311"/>
      <c r="CH57" s="311"/>
      <c r="CI57" s="311"/>
      <c r="CJ57" s="311"/>
      <c r="CK57" s="311"/>
      <c r="CL57" s="311"/>
      <c r="CM57" s="311"/>
      <c r="CN57" s="311"/>
      <c r="CO57" s="311"/>
      <c r="CP57" s="311"/>
      <c r="CQ57" s="311"/>
      <c r="CR57" s="311"/>
      <c r="CS57" s="311"/>
      <c r="CT57" s="311"/>
      <c r="CU57" s="311"/>
      <c r="CV57" s="311"/>
      <c r="CW57" s="311"/>
      <c r="CX57" s="311"/>
      <c r="CY57" s="311"/>
      <c r="CZ57" s="311"/>
      <c r="DA57" s="312"/>
    </row>
    <row r="58" spans="1:105" s="40" customFormat="1" ht="12.75">
      <c r="A58" s="313">
        <v>1</v>
      </c>
      <c r="B58" s="313"/>
      <c r="C58" s="313"/>
      <c r="D58" s="313"/>
      <c r="E58" s="313"/>
      <c r="F58" s="313"/>
      <c r="G58" s="313"/>
      <c r="H58" s="313">
        <v>2</v>
      </c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13"/>
      <c r="AX58" s="313"/>
      <c r="AY58" s="313"/>
      <c r="AZ58" s="313"/>
      <c r="BA58" s="313"/>
      <c r="BB58" s="313"/>
      <c r="BC58" s="313"/>
      <c r="BD58" s="313">
        <v>3</v>
      </c>
      <c r="BE58" s="313"/>
      <c r="BF58" s="313"/>
      <c r="BG58" s="313"/>
      <c r="BH58" s="313"/>
      <c r="BI58" s="313"/>
      <c r="BJ58" s="313"/>
      <c r="BK58" s="313"/>
      <c r="BL58" s="313"/>
      <c r="BM58" s="313"/>
      <c r="BN58" s="313"/>
      <c r="BO58" s="313"/>
      <c r="BP58" s="313"/>
      <c r="BQ58" s="313"/>
      <c r="BR58" s="313"/>
      <c r="BS58" s="313"/>
      <c r="BT58" s="313">
        <v>4</v>
      </c>
      <c r="BU58" s="313"/>
      <c r="BV58" s="313"/>
      <c r="BW58" s="313"/>
      <c r="BX58" s="313"/>
      <c r="BY58" s="313"/>
      <c r="BZ58" s="313"/>
      <c r="CA58" s="313"/>
      <c r="CB58" s="313"/>
      <c r="CC58" s="313"/>
      <c r="CD58" s="313"/>
      <c r="CE58" s="313">
        <v>5</v>
      </c>
      <c r="CF58" s="313"/>
      <c r="CG58" s="313"/>
      <c r="CH58" s="313"/>
      <c r="CI58" s="313"/>
      <c r="CJ58" s="313"/>
      <c r="CK58" s="313"/>
      <c r="CL58" s="313"/>
      <c r="CM58" s="313"/>
      <c r="CN58" s="313"/>
      <c r="CO58" s="313"/>
      <c r="CP58" s="313"/>
      <c r="CQ58" s="313"/>
      <c r="CR58" s="313"/>
      <c r="CS58" s="313"/>
      <c r="CT58" s="313"/>
      <c r="CU58" s="313"/>
      <c r="CV58" s="313"/>
      <c r="CW58" s="313"/>
      <c r="CX58" s="313"/>
      <c r="CY58" s="313"/>
      <c r="CZ58" s="313"/>
      <c r="DA58" s="313"/>
    </row>
    <row r="59" spans="1:105" s="41" customFormat="1" ht="15" customHeight="1">
      <c r="A59" s="308"/>
      <c r="B59" s="308"/>
      <c r="C59" s="308"/>
      <c r="D59" s="308"/>
      <c r="E59" s="308"/>
      <c r="F59" s="308"/>
      <c r="G59" s="308"/>
      <c r="H59" s="481"/>
      <c r="I59" s="481"/>
      <c r="J59" s="481"/>
      <c r="K59" s="481"/>
      <c r="L59" s="481"/>
      <c r="M59" s="481"/>
      <c r="N59" s="481"/>
      <c r="O59" s="481"/>
      <c r="P59" s="481"/>
      <c r="Q59" s="481"/>
      <c r="R59" s="481"/>
      <c r="S59" s="481"/>
      <c r="T59" s="481"/>
      <c r="U59" s="481"/>
      <c r="V59" s="481"/>
      <c r="W59" s="481"/>
      <c r="X59" s="481"/>
      <c r="Y59" s="481"/>
      <c r="Z59" s="481"/>
      <c r="AA59" s="481"/>
      <c r="AB59" s="481"/>
      <c r="AC59" s="481"/>
      <c r="AD59" s="481"/>
      <c r="AE59" s="481"/>
      <c r="AF59" s="481"/>
      <c r="AG59" s="481"/>
      <c r="AH59" s="481"/>
      <c r="AI59" s="481"/>
      <c r="AJ59" s="481"/>
      <c r="AK59" s="481"/>
      <c r="AL59" s="481"/>
      <c r="AM59" s="481"/>
      <c r="AN59" s="481"/>
      <c r="AO59" s="481"/>
      <c r="AP59" s="481"/>
      <c r="AQ59" s="481"/>
      <c r="AR59" s="481"/>
      <c r="AS59" s="481"/>
      <c r="AT59" s="481"/>
      <c r="AU59" s="481"/>
      <c r="AV59" s="481"/>
      <c r="AW59" s="481"/>
      <c r="AX59" s="481"/>
      <c r="AY59" s="481"/>
      <c r="AZ59" s="481"/>
      <c r="BA59" s="481"/>
      <c r="BB59" s="481"/>
      <c r="BC59" s="481"/>
      <c r="BD59" s="309"/>
      <c r="BE59" s="309"/>
      <c r="BF59" s="309"/>
      <c r="BG59" s="309"/>
      <c r="BH59" s="309"/>
      <c r="BI59" s="309"/>
      <c r="BJ59" s="309"/>
      <c r="BK59" s="309"/>
      <c r="BL59" s="309"/>
      <c r="BM59" s="309"/>
      <c r="BN59" s="309"/>
      <c r="BO59" s="309"/>
      <c r="BP59" s="309"/>
      <c r="BQ59" s="309"/>
      <c r="BR59" s="309"/>
      <c r="BS59" s="309"/>
      <c r="BT59" s="309"/>
      <c r="BU59" s="309"/>
      <c r="BV59" s="309"/>
      <c r="BW59" s="309"/>
      <c r="BX59" s="309"/>
      <c r="BY59" s="309"/>
      <c r="BZ59" s="309"/>
      <c r="CA59" s="309"/>
      <c r="CB59" s="309"/>
      <c r="CC59" s="309"/>
      <c r="CD59" s="309"/>
      <c r="CE59" s="309"/>
      <c r="CF59" s="309"/>
      <c r="CG59" s="309"/>
      <c r="CH59" s="309"/>
      <c r="CI59" s="309"/>
      <c r="CJ59" s="309"/>
      <c r="CK59" s="309"/>
      <c r="CL59" s="309"/>
      <c r="CM59" s="309"/>
      <c r="CN59" s="309"/>
      <c r="CO59" s="309"/>
      <c r="CP59" s="309"/>
      <c r="CQ59" s="309"/>
      <c r="CR59" s="309"/>
      <c r="CS59" s="309"/>
      <c r="CT59" s="309"/>
      <c r="CU59" s="309"/>
      <c r="CV59" s="309"/>
      <c r="CW59" s="309"/>
      <c r="CX59" s="309"/>
      <c r="CY59" s="309"/>
      <c r="CZ59" s="309"/>
      <c r="DA59" s="309"/>
    </row>
    <row r="60" spans="1:105" s="41" customFormat="1" ht="15" customHeight="1">
      <c r="A60" s="308"/>
      <c r="B60" s="308"/>
      <c r="C60" s="308"/>
      <c r="D60" s="308"/>
      <c r="E60" s="308"/>
      <c r="F60" s="308"/>
      <c r="G60" s="308"/>
      <c r="H60" s="481"/>
      <c r="I60" s="481"/>
      <c r="J60" s="481"/>
      <c r="K60" s="481"/>
      <c r="L60" s="481"/>
      <c r="M60" s="481"/>
      <c r="N60" s="481"/>
      <c r="O60" s="481"/>
      <c r="P60" s="481"/>
      <c r="Q60" s="481"/>
      <c r="R60" s="481"/>
      <c r="S60" s="481"/>
      <c r="T60" s="481"/>
      <c r="U60" s="481"/>
      <c r="V60" s="481"/>
      <c r="W60" s="481"/>
      <c r="X60" s="481"/>
      <c r="Y60" s="481"/>
      <c r="Z60" s="481"/>
      <c r="AA60" s="481"/>
      <c r="AB60" s="481"/>
      <c r="AC60" s="481"/>
      <c r="AD60" s="481"/>
      <c r="AE60" s="481"/>
      <c r="AF60" s="481"/>
      <c r="AG60" s="481"/>
      <c r="AH60" s="481"/>
      <c r="AI60" s="481"/>
      <c r="AJ60" s="481"/>
      <c r="AK60" s="481"/>
      <c r="AL60" s="481"/>
      <c r="AM60" s="481"/>
      <c r="AN60" s="481"/>
      <c r="AO60" s="481"/>
      <c r="AP60" s="481"/>
      <c r="AQ60" s="481"/>
      <c r="AR60" s="481"/>
      <c r="AS60" s="481"/>
      <c r="AT60" s="481"/>
      <c r="AU60" s="481"/>
      <c r="AV60" s="481"/>
      <c r="AW60" s="481"/>
      <c r="AX60" s="481"/>
      <c r="AY60" s="481"/>
      <c r="AZ60" s="481"/>
      <c r="BA60" s="481"/>
      <c r="BB60" s="481"/>
      <c r="BC60" s="481"/>
      <c r="BD60" s="309"/>
      <c r="BE60" s="309"/>
      <c r="BF60" s="309"/>
      <c r="BG60" s="309"/>
      <c r="BH60" s="309"/>
      <c r="BI60" s="309"/>
      <c r="BJ60" s="309"/>
      <c r="BK60" s="309"/>
      <c r="BL60" s="309"/>
      <c r="BM60" s="309"/>
      <c r="BN60" s="309"/>
      <c r="BO60" s="309"/>
      <c r="BP60" s="309"/>
      <c r="BQ60" s="309"/>
      <c r="BR60" s="309"/>
      <c r="BS60" s="309"/>
      <c r="BT60" s="309"/>
      <c r="BU60" s="309"/>
      <c r="BV60" s="309"/>
      <c r="BW60" s="309"/>
      <c r="BX60" s="309"/>
      <c r="BY60" s="309"/>
      <c r="BZ60" s="309"/>
      <c r="CA60" s="309"/>
      <c r="CB60" s="309"/>
      <c r="CC60" s="309"/>
      <c r="CD60" s="309"/>
      <c r="CE60" s="309"/>
      <c r="CF60" s="309"/>
      <c r="CG60" s="309"/>
      <c r="CH60" s="309"/>
      <c r="CI60" s="309"/>
      <c r="CJ60" s="309"/>
      <c r="CK60" s="309"/>
      <c r="CL60" s="309"/>
      <c r="CM60" s="309"/>
      <c r="CN60" s="309"/>
      <c r="CO60" s="309"/>
      <c r="CP60" s="309"/>
      <c r="CQ60" s="309"/>
      <c r="CR60" s="309"/>
      <c r="CS60" s="309"/>
      <c r="CT60" s="309"/>
      <c r="CU60" s="309"/>
      <c r="CV60" s="309"/>
      <c r="CW60" s="309"/>
      <c r="CX60" s="309"/>
      <c r="CY60" s="309"/>
      <c r="CZ60" s="309"/>
      <c r="DA60" s="309"/>
    </row>
    <row r="61" spans="1:105" s="41" customFormat="1" ht="15" customHeight="1">
      <c r="A61" s="308"/>
      <c r="B61" s="308"/>
      <c r="C61" s="308"/>
      <c r="D61" s="308"/>
      <c r="E61" s="308"/>
      <c r="F61" s="308"/>
      <c r="G61" s="308"/>
      <c r="H61" s="482" t="s">
        <v>153</v>
      </c>
      <c r="I61" s="482"/>
      <c r="J61" s="482"/>
      <c r="K61" s="482"/>
      <c r="L61" s="482"/>
      <c r="M61" s="482"/>
      <c r="N61" s="482"/>
      <c r="O61" s="482"/>
      <c r="P61" s="482"/>
      <c r="Q61" s="482"/>
      <c r="R61" s="482"/>
      <c r="S61" s="482"/>
      <c r="T61" s="482"/>
      <c r="U61" s="482"/>
      <c r="V61" s="482"/>
      <c r="W61" s="482"/>
      <c r="X61" s="482"/>
      <c r="Y61" s="482"/>
      <c r="Z61" s="482"/>
      <c r="AA61" s="482"/>
      <c r="AB61" s="482"/>
      <c r="AC61" s="482"/>
      <c r="AD61" s="482"/>
      <c r="AE61" s="482"/>
      <c r="AF61" s="482"/>
      <c r="AG61" s="482"/>
      <c r="AH61" s="482"/>
      <c r="AI61" s="482"/>
      <c r="AJ61" s="482"/>
      <c r="AK61" s="482"/>
      <c r="AL61" s="482"/>
      <c r="AM61" s="482"/>
      <c r="AN61" s="482"/>
      <c r="AO61" s="482"/>
      <c r="AP61" s="482"/>
      <c r="AQ61" s="482"/>
      <c r="AR61" s="482"/>
      <c r="AS61" s="482"/>
      <c r="AT61" s="482"/>
      <c r="AU61" s="482"/>
      <c r="AV61" s="482"/>
      <c r="AW61" s="482"/>
      <c r="AX61" s="482"/>
      <c r="AY61" s="482"/>
      <c r="AZ61" s="482"/>
      <c r="BA61" s="482"/>
      <c r="BB61" s="482"/>
      <c r="BC61" s="483"/>
      <c r="BD61" s="309"/>
      <c r="BE61" s="309"/>
      <c r="BF61" s="309"/>
      <c r="BG61" s="309"/>
      <c r="BH61" s="309"/>
      <c r="BI61" s="309"/>
      <c r="BJ61" s="309"/>
      <c r="BK61" s="309"/>
      <c r="BL61" s="309"/>
      <c r="BM61" s="309"/>
      <c r="BN61" s="309"/>
      <c r="BO61" s="309"/>
      <c r="BP61" s="309"/>
      <c r="BQ61" s="309"/>
      <c r="BR61" s="309"/>
      <c r="BS61" s="309"/>
      <c r="BT61" s="309" t="s">
        <v>137</v>
      </c>
      <c r="BU61" s="309"/>
      <c r="BV61" s="309"/>
      <c r="BW61" s="309"/>
      <c r="BX61" s="309"/>
      <c r="BY61" s="309"/>
      <c r="BZ61" s="309"/>
      <c r="CA61" s="309"/>
      <c r="CB61" s="309"/>
      <c r="CC61" s="309"/>
      <c r="CD61" s="309"/>
      <c r="CE61" s="309"/>
      <c r="CF61" s="309"/>
      <c r="CG61" s="309"/>
      <c r="CH61" s="309"/>
      <c r="CI61" s="309"/>
      <c r="CJ61" s="309"/>
      <c r="CK61" s="309"/>
      <c r="CL61" s="309"/>
      <c r="CM61" s="309"/>
      <c r="CN61" s="309"/>
      <c r="CO61" s="309"/>
      <c r="CP61" s="309"/>
      <c r="CQ61" s="309"/>
      <c r="CR61" s="309"/>
      <c r="CS61" s="309"/>
      <c r="CT61" s="309"/>
      <c r="CU61" s="309"/>
      <c r="CV61" s="309"/>
      <c r="CW61" s="309"/>
      <c r="CX61" s="309"/>
      <c r="CY61" s="309"/>
      <c r="CZ61" s="309"/>
      <c r="DA61" s="309"/>
    </row>
    <row r="63" spans="1:105" s="37" customFormat="1" ht="14.25">
      <c r="A63" s="303" t="s">
        <v>183</v>
      </c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3"/>
      <c r="AF63" s="303"/>
      <c r="AG63" s="303"/>
      <c r="AH63" s="303"/>
      <c r="AI63" s="303"/>
      <c r="AJ63" s="303"/>
      <c r="AK63" s="303"/>
      <c r="AL63" s="303"/>
      <c r="AM63" s="303"/>
      <c r="AN63" s="303"/>
      <c r="AO63" s="303"/>
      <c r="AP63" s="303"/>
      <c r="AQ63" s="303"/>
      <c r="AR63" s="303"/>
      <c r="AS63" s="303"/>
      <c r="AT63" s="303"/>
      <c r="AU63" s="303"/>
      <c r="AV63" s="303"/>
      <c r="AW63" s="303"/>
      <c r="AX63" s="303"/>
      <c r="AY63" s="303"/>
      <c r="AZ63" s="303"/>
      <c r="BA63" s="303"/>
      <c r="BB63" s="303"/>
      <c r="BC63" s="303"/>
      <c r="BD63" s="303"/>
      <c r="BE63" s="303"/>
      <c r="BF63" s="303"/>
      <c r="BG63" s="303"/>
      <c r="BH63" s="303"/>
      <c r="BI63" s="303"/>
      <c r="BJ63" s="303"/>
      <c r="BK63" s="303"/>
      <c r="BL63" s="303"/>
      <c r="BM63" s="303"/>
      <c r="BN63" s="303"/>
      <c r="BO63" s="303"/>
      <c r="BP63" s="303"/>
      <c r="BQ63" s="303"/>
      <c r="BR63" s="303"/>
      <c r="BS63" s="303"/>
      <c r="BT63" s="303"/>
      <c r="BU63" s="303"/>
      <c r="BV63" s="303"/>
      <c r="BW63" s="303"/>
      <c r="BX63" s="303"/>
      <c r="BY63" s="303"/>
      <c r="BZ63" s="303"/>
      <c r="CA63" s="303"/>
      <c r="CB63" s="303"/>
      <c r="CC63" s="303"/>
      <c r="CD63" s="303"/>
      <c r="CE63" s="303"/>
      <c r="CF63" s="303"/>
      <c r="CG63" s="303"/>
      <c r="CH63" s="303"/>
      <c r="CI63" s="303"/>
      <c r="CJ63" s="303"/>
      <c r="CK63" s="303"/>
      <c r="CL63" s="303"/>
      <c r="CM63" s="303"/>
      <c r="CN63" s="303"/>
      <c r="CO63" s="303"/>
      <c r="CP63" s="303"/>
      <c r="CQ63" s="303"/>
      <c r="CR63" s="303"/>
      <c r="CS63" s="303"/>
      <c r="CT63" s="303"/>
      <c r="CU63" s="303"/>
      <c r="CV63" s="303"/>
      <c r="CW63" s="303"/>
      <c r="CX63" s="303"/>
      <c r="CY63" s="303"/>
      <c r="CZ63" s="303"/>
      <c r="DA63" s="303"/>
    </row>
    <row r="64" ht="6" customHeight="1"/>
    <row r="65" spans="1:105" s="37" customFormat="1" ht="14.25">
      <c r="A65" s="37" t="s">
        <v>150</v>
      </c>
      <c r="X65" s="506"/>
      <c r="Y65" s="506"/>
      <c r="Z65" s="506"/>
      <c r="AA65" s="506"/>
      <c r="AB65" s="506"/>
      <c r="AC65" s="506"/>
      <c r="AD65" s="506"/>
      <c r="AE65" s="506"/>
      <c r="AF65" s="506"/>
      <c r="AG65" s="506"/>
      <c r="AH65" s="506"/>
      <c r="AI65" s="506"/>
      <c r="AJ65" s="506"/>
      <c r="AK65" s="506"/>
      <c r="AL65" s="506"/>
      <c r="AM65" s="506"/>
      <c r="AN65" s="506"/>
      <c r="AO65" s="506"/>
      <c r="AP65" s="506"/>
      <c r="AQ65" s="506"/>
      <c r="AR65" s="506"/>
      <c r="AS65" s="506"/>
      <c r="AT65" s="506"/>
      <c r="AU65" s="506"/>
      <c r="AV65" s="506"/>
      <c r="AW65" s="506"/>
      <c r="AX65" s="506"/>
      <c r="AY65" s="506"/>
      <c r="AZ65" s="506"/>
      <c r="BA65" s="506"/>
      <c r="BB65" s="506"/>
      <c r="BC65" s="506"/>
      <c r="BD65" s="506"/>
      <c r="BE65" s="506"/>
      <c r="BF65" s="506"/>
      <c r="BG65" s="506"/>
      <c r="BH65" s="506"/>
      <c r="BI65" s="506"/>
      <c r="BJ65" s="506"/>
      <c r="BK65" s="506"/>
      <c r="BL65" s="506"/>
      <c r="BM65" s="506"/>
      <c r="BN65" s="506"/>
      <c r="BO65" s="506"/>
      <c r="BP65" s="506"/>
      <c r="BQ65" s="506"/>
      <c r="BR65" s="506"/>
      <c r="BS65" s="506"/>
      <c r="BT65" s="506"/>
      <c r="BU65" s="506"/>
      <c r="BV65" s="506"/>
      <c r="BW65" s="506"/>
      <c r="BX65" s="506"/>
      <c r="BY65" s="506"/>
      <c r="BZ65" s="506"/>
      <c r="CA65" s="506"/>
      <c r="CB65" s="506"/>
      <c r="CC65" s="506"/>
      <c r="CD65" s="506"/>
      <c r="CE65" s="506"/>
      <c r="CF65" s="506"/>
      <c r="CG65" s="506"/>
      <c r="CH65" s="506"/>
      <c r="CI65" s="506"/>
      <c r="CJ65" s="506"/>
      <c r="CK65" s="506"/>
      <c r="CL65" s="506"/>
      <c r="CM65" s="506"/>
      <c r="CN65" s="506"/>
      <c r="CO65" s="506"/>
      <c r="CP65" s="506"/>
      <c r="CQ65" s="506"/>
      <c r="CR65" s="506"/>
      <c r="CS65" s="506"/>
      <c r="CT65" s="506"/>
      <c r="CU65" s="506"/>
      <c r="CV65" s="506"/>
      <c r="CW65" s="506"/>
      <c r="CX65" s="506"/>
      <c r="CY65" s="506"/>
      <c r="CZ65" s="506"/>
      <c r="DA65" s="506"/>
    </row>
    <row r="66" spans="24:105" s="37" customFormat="1" ht="6" customHeight="1"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</row>
    <row r="67" spans="1:105" s="37" customFormat="1" ht="14.25">
      <c r="A67" s="461" t="s">
        <v>151</v>
      </c>
      <c r="B67" s="461"/>
      <c r="C67" s="461"/>
      <c r="D67" s="461"/>
      <c r="E67" s="461"/>
      <c r="F67" s="461"/>
      <c r="G67" s="461"/>
      <c r="H67" s="461"/>
      <c r="I67" s="461"/>
      <c r="J67" s="461"/>
      <c r="K67" s="461"/>
      <c r="L67" s="461"/>
      <c r="M67" s="461"/>
      <c r="N67" s="461"/>
      <c r="O67" s="461"/>
      <c r="P67" s="461"/>
      <c r="Q67" s="461"/>
      <c r="R67" s="461"/>
      <c r="S67" s="461"/>
      <c r="T67" s="461"/>
      <c r="U67" s="461"/>
      <c r="V67" s="461"/>
      <c r="W67" s="461"/>
      <c r="X67" s="461"/>
      <c r="Y67" s="461"/>
      <c r="Z67" s="461"/>
      <c r="AA67" s="461"/>
      <c r="AB67" s="461"/>
      <c r="AC67" s="461"/>
      <c r="AD67" s="461"/>
      <c r="AE67" s="461"/>
      <c r="AF67" s="461"/>
      <c r="AG67" s="461"/>
      <c r="AH67" s="461"/>
      <c r="AI67" s="461"/>
      <c r="AJ67" s="461"/>
      <c r="AK67" s="461"/>
      <c r="AL67" s="461"/>
      <c r="AM67" s="461"/>
      <c r="AN67" s="461"/>
      <c r="AO67" s="461"/>
      <c r="AP67" s="459"/>
      <c r="AQ67" s="459"/>
      <c r="AR67" s="459"/>
      <c r="AS67" s="459"/>
      <c r="AT67" s="459"/>
      <c r="AU67" s="459"/>
      <c r="AV67" s="459"/>
      <c r="AW67" s="459"/>
      <c r="AX67" s="459"/>
      <c r="AY67" s="459"/>
      <c r="AZ67" s="459"/>
      <c r="BA67" s="459"/>
      <c r="BB67" s="459"/>
      <c r="BC67" s="459"/>
      <c r="BD67" s="459"/>
      <c r="BE67" s="459"/>
      <c r="BF67" s="459"/>
      <c r="BG67" s="459"/>
      <c r="BH67" s="459"/>
      <c r="BI67" s="459"/>
      <c r="BJ67" s="459"/>
      <c r="BK67" s="459"/>
      <c r="BL67" s="459"/>
      <c r="BM67" s="459"/>
      <c r="BN67" s="459"/>
      <c r="BO67" s="459"/>
      <c r="BP67" s="459"/>
      <c r="BQ67" s="459"/>
      <c r="BR67" s="459"/>
      <c r="BS67" s="459"/>
      <c r="BT67" s="459"/>
      <c r="BU67" s="459"/>
      <c r="BV67" s="459"/>
      <c r="BW67" s="459"/>
      <c r="BX67" s="459"/>
      <c r="BY67" s="459"/>
      <c r="BZ67" s="459"/>
      <c r="CA67" s="459"/>
      <c r="CB67" s="459"/>
      <c r="CC67" s="459"/>
      <c r="CD67" s="459"/>
      <c r="CE67" s="459"/>
      <c r="CF67" s="459"/>
      <c r="CG67" s="459"/>
      <c r="CH67" s="459"/>
      <c r="CI67" s="459"/>
      <c r="CJ67" s="459"/>
      <c r="CK67" s="459"/>
      <c r="CL67" s="459"/>
      <c r="CM67" s="459"/>
      <c r="CN67" s="459"/>
      <c r="CO67" s="459"/>
      <c r="CP67" s="459"/>
      <c r="CQ67" s="459"/>
      <c r="CR67" s="459"/>
      <c r="CS67" s="459"/>
      <c r="CT67" s="459"/>
      <c r="CU67" s="459"/>
      <c r="CV67" s="459"/>
      <c r="CW67" s="459"/>
      <c r="CX67" s="459"/>
      <c r="CY67" s="459"/>
      <c r="CZ67" s="459"/>
      <c r="DA67" s="459"/>
    </row>
    <row r="68" ht="10.5" customHeight="1"/>
    <row r="69" spans="1:105" s="39" customFormat="1" ht="45" customHeight="1">
      <c r="A69" s="310" t="s">
        <v>152</v>
      </c>
      <c r="B69" s="311"/>
      <c r="C69" s="311"/>
      <c r="D69" s="311"/>
      <c r="E69" s="311"/>
      <c r="F69" s="311"/>
      <c r="G69" s="312"/>
      <c r="H69" s="310" t="s">
        <v>4</v>
      </c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1"/>
      <c r="AA69" s="311"/>
      <c r="AB69" s="311"/>
      <c r="AC69" s="311"/>
      <c r="AD69" s="311"/>
      <c r="AE69" s="311"/>
      <c r="AF69" s="311"/>
      <c r="AG69" s="311"/>
      <c r="AH69" s="311"/>
      <c r="AI69" s="311"/>
      <c r="AJ69" s="311"/>
      <c r="AK69" s="311"/>
      <c r="AL69" s="311"/>
      <c r="AM69" s="311"/>
      <c r="AN69" s="311"/>
      <c r="AO69" s="311"/>
      <c r="AP69" s="311"/>
      <c r="AQ69" s="311"/>
      <c r="AR69" s="311"/>
      <c r="AS69" s="311"/>
      <c r="AT69" s="311"/>
      <c r="AU69" s="311"/>
      <c r="AV69" s="311"/>
      <c r="AW69" s="311"/>
      <c r="AX69" s="311"/>
      <c r="AY69" s="311"/>
      <c r="AZ69" s="311"/>
      <c r="BA69" s="311"/>
      <c r="BB69" s="311"/>
      <c r="BC69" s="312"/>
      <c r="BD69" s="310" t="s">
        <v>52</v>
      </c>
      <c r="BE69" s="311"/>
      <c r="BF69" s="311"/>
      <c r="BG69" s="311"/>
      <c r="BH69" s="311"/>
      <c r="BI69" s="311"/>
      <c r="BJ69" s="311"/>
      <c r="BK69" s="311"/>
      <c r="BL69" s="311"/>
      <c r="BM69" s="311"/>
      <c r="BN69" s="311"/>
      <c r="BO69" s="311"/>
      <c r="BP69" s="311"/>
      <c r="BQ69" s="311"/>
      <c r="BR69" s="311"/>
      <c r="BS69" s="312"/>
      <c r="BT69" s="310" t="s">
        <v>178</v>
      </c>
      <c r="BU69" s="311"/>
      <c r="BV69" s="311"/>
      <c r="BW69" s="311"/>
      <c r="BX69" s="311"/>
      <c r="BY69" s="311"/>
      <c r="BZ69" s="311"/>
      <c r="CA69" s="311"/>
      <c r="CB69" s="311"/>
      <c r="CC69" s="311"/>
      <c r="CD69" s="311"/>
      <c r="CE69" s="311"/>
      <c r="CF69" s="311"/>
      <c r="CG69" s="311"/>
      <c r="CH69" s="311"/>
      <c r="CI69" s="312"/>
      <c r="CJ69" s="310" t="s">
        <v>179</v>
      </c>
      <c r="CK69" s="311"/>
      <c r="CL69" s="311"/>
      <c r="CM69" s="311"/>
      <c r="CN69" s="311"/>
      <c r="CO69" s="311"/>
      <c r="CP69" s="311"/>
      <c r="CQ69" s="311"/>
      <c r="CR69" s="311"/>
      <c r="CS69" s="311"/>
      <c r="CT69" s="311"/>
      <c r="CU69" s="311"/>
      <c r="CV69" s="311"/>
      <c r="CW69" s="311"/>
      <c r="CX69" s="311"/>
      <c r="CY69" s="311"/>
      <c r="CZ69" s="311"/>
      <c r="DA69" s="312"/>
    </row>
    <row r="70" spans="1:105" s="40" customFormat="1" ht="12.75">
      <c r="A70" s="313">
        <v>1</v>
      </c>
      <c r="B70" s="313"/>
      <c r="C70" s="313"/>
      <c r="D70" s="313"/>
      <c r="E70" s="313"/>
      <c r="F70" s="313"/>
      <c r="G70" s="313"/>
      <c r="H70" s="313">
        <v>2</v>
      </c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13"/>
      <c r="T70" s="313"/>
      <c r="U70" s="313"/>
      <c r="V70" s="313"/>
      <c r="W70" s="313"/>
      <c r="X70" s="313"/>
      <c r="Y70" s="313"/>
      <c r="Z70" s="313"/>
      <c r="AA70" s="313"/>
      <c r="AB70" s="313"/>
      <c r="AC70" s="313"/>
      <c r="AD70" s="313"/>
      <c r="AE70" s="313"/>
      <c r="AF70" s="313"/>
      <c r="AG70" s="313"/>
      <c r="AH70" s="313"/>
      <c r="AI70" s="313"/>
      <c r="AJ70" s="313"/>
      <c r="AK70" s="313"/>
      <c r="AL70" s="313"/>
      <c r="AM70" s="313"/>
      <c r="AN70" s="313"/>
      <c r="AO70" s="313"/>
      <c r="AP70" s="313"/>
      <c r="AQ70" s="313"/>
      <c r="AR70" s="313"/>
      <c r="AS70" s="313"/>
      <c r="AT70" s="313"/>
      <c r="AU70" s="313"/>
      <c r="AV70" s="313"/>
      <c r="AW70" s="313"/>
      <c r="AX70" s="313"/>
      <c r="AY70" s="313"/>
      <c r="AZ70" s="313"/>
      <c r="BA70" s="313"/>
      <c r="BB70" s="313"/>
      <c r="BC70" s="313"/>
      <c r="BD70" s="313">
        <v>3</v>
      </c>
      <c r="BE70" s="313"/>
      <c r="BF70" s="313"/>
      <c r="BG70" s="313"/>
      <c r="BH70" s="313"/>
      <c r="BI70" s="313"/>
      <c r="BJ70" s="313"/>
      <c r="BK70" s="313"/>
      <c r="BL70" s="313"/>
      <c r="BM70" s="313"/>
      <c r="BN70" s="313"/>
      <c r="BO70" s="313"/>
      <c r="BP70" s="313"/>
      <c r="BQ70" s="313"/>
      <c r="BR70" s="313"/>
      <c r="BS70" s="313"/>
      <c r="BT70" s="313">
        <v>4</v>
      </c>
      <c r="BU70" s="313"/>
      <c r="BV70" s="313"/>
      <c r="BW70" s="313"/>
      <c r="BX70" s="313"/>
      <c r="BY70" s="313"/>
      <c r="BZ70" s="313"/>
      <c r="CA70" s="313"/>
      <c r="CB70" s="313"/>
      <c r="CC70" s="313"/>
      <c r="CD70" s="313"/>
      <c r="CE70" s="313"/>
      <c r="CF70" s="313"/>
      <c r="CG70" s="313"/>
      <c r="CH70" s="313"/>
      <c r="CI70" s="313"/>
      <c r="CJ70" s="313">
        <v>5</v>
      </c>
      <c r="CK70" s="313"/>
      <c r="CL70" s="313"/>
      <c r="CM70" s="313"/>
      <c r="CN70" s="313"/>
      <c r="CO70" s="313"/>
      <c r="CP70" s="313"/>
      <c r="CQ70" s="313"/>
      <c r="CR70" s="313"/>
      <c r="CS70" s="313"/>
      <c r="CT70" s="313"/>
      <c r="CU70" s="313"/>
      <c r="CV70" s="313"/>
      <c r="CW70" s="313"/>
      <c r="CX70" s="313"/>
      <c r="CY70" s="313"/>
      <c r="CZ70" s="313"/>
      <c r="DA70" s="313"/>
    </row>
    <row r="71" spans="1:105" s="41" customFormat="1" ht="15" customHeight="1">
      <c r="A71" s="308"/>
      <c r="B71" s="308"/>
      <c r="C71" s="308"/>
      <c r="D71" s="308"/>
      <c r="E71" s="308"/>
      <c r="F71" s="308"/>
      <c r="G71" s="308"/>
      <c r="H71" s="481"/>
      <c r="I71" s="481"/>
      <c r="J71" s="481"/>
      <c r="K71" s="481"/>
      <c r="L71" s="481"/>
      <c r="M71" s="481"/>
      <c r="N71" s="481"/>
      <c r="O71" s="481"/>
      <c r="P71" s="481"/>
      <c r="Q71" s="481"/>
      <c r="R71" s="481"/>
      <c r="S71" s="481"/>
      <c r="T71" s="481"/>
      <c r="U71" s="481"/>
      <c r="V71" s="481"/>
      <c r="W71" s="481"/>
      <c r="X71" s="481"/>
      <c r="Y71" s="481"/>
      <c r="Z71" s="481"/>
      <c r="AA71" s="481"/>
      <c r="AB71" s="481"/>
      <c r="AC71" s="481"/>
      <c r="AD71" s="481"/>
      <c r="AE71" s="481"/>
      <c r="AF71" s="481"/>
      <c r="AG71" s="481"/>
      <c r="AH71" s="481"/>
      <c r="AI71" s="481"/>
      <c r="AJ71" s="481"/>
      <c r="AK71" s="481"/>
      <c r="AL71" s="481"/>
      <c r="AM71" s="481"/>
      <c r="AN71" s="481"/>
      <c r="AO71" s="481"/>
      <c r="AP71" s="481"/>
      <c r="AQ71" s="481"/>
      <c r="AR71" s="481"/>
      <c r="AS71" s="481"/>
      <c r="AT71" s="481"/>
      <c r="AU71" s="481"/>
      <c r="AV71" s="481"/>
      <c r="AW71" s="481"/>
      <c r="AX71" s="481"/>
      <c r="AY71" s="481"/>
      <c r="AZ71" s="481"/>
      <c r="BA71" s="481"/>
      <c r="BB71" s="481"/>
      <c r="BC71" s="481"/>
      <c r="BD71" s="309"/>
      <c r="BE71" s="309"/>
      <c r="BF71" s="309"/>
      <c r="BG71" s="309"/>
      <c r="BH71" s="309"/>
      <c r="BI71" s="309"/>
      <c r="BJ71" s="309"/>
      <c r="BK71" s="309"/>
      <c r="BL71" s="309"/>
      <c r="BM71" s="309"/>
      <c r="BN71" s="309"/>
      <c r="BO71" s="309"/>
      <c r="BP71" s="309"/>
      <c r="BQ71" s="309"/>
      <c r="BR71" s="309"/>
      <c r="BS71" s="309"/>
      <c r="BT71" s="309"/>
      <c r="BU71" s="309"/>
      <c r="BV71" s="309"/>
      <c r="BW71" s="309"/>
      <c r="BX71" s="309"/>
      <c r="BY71" s="309"/>
      <c r="BZ71" s="309"/>
      <c r="CA71" s="309"/>
      <c r="CB71" s="309"/>
      <c r="CC71" s="309"/>
      <c r="CD71" s="309"/>
      <c r="CE71" s="309"/>
      <c r="CF71" s="309"/>
      <c r="CG71" s="309"/>
      <c r="CH71" s="309"/>
      <c r="CI71" s="309"/>
      <c r="CJ71" s="309"/>
      <c r="CK71" s="309"/>
      <c r="CL71" s="309"/>
      <c r="CM71" s="309"/>
      <c r="CN71" s="309"/>
      <c r="CO71" s="309"/>
      <c r="CP71" s="309"/>
      <c r="CQ71" s="309"/>
      <c r="CR71" s="309"/>
      <c r="CS71" s="309"/>
      <c r="CT71" s="309"/>
      <c r="CU71" s="309"/>
      <c r="CV71" s="309"/>
      <c r="CW71" s="309"/>
      <c r="CX71" s="309"/>
      <c r="CY71" s="309"/>
      <c r="CZ71" s="309"/>
      <c r="DA71" s="309"/>
    </row>
    <row r="72" spans="1:105" s="41" customFormat="1" ht="15" customHeight="1">
      <c r="A72" s="308"/>
      <c r="B72" s="308"/>
      <c r="C72" s="308"/>
      <c r="D72" s="308"/>
      <c r="E72" s="308"/>
      <c r="F72" s="308"/>
      <c r="G72" s="308"/>
      <c r="H72" s="481"/>
      <c r="I72" s="481"/>
      <c r="J72" s="481"/>
      <c r="K72" s="481"/>
      <c r="L72" s="481"/>
      <c r="M72" s="481"/>
      <c r="N72" s="481"/>
      <c r="O72" s="481"/>
      <c r="P72" s="481"/>
      <c r="Q72" s="481"/>
      <c r="R72" s="481"/>
      <c r="S72" s="481"/>
      <c r="T72" s="481"/>
      <c r="U72" s="481"/>
      <c r="V72" s="481"/>
      <c r="W72" s="481"/>
      <c r="X72" s="481"/>
      <c r="Y72" s="481"/>
      <c r="Z72" s="481"/>
      <c r="AA72" s="481"/>
      <c r="AB72" s="481"/>
      <c r="AC72" s="481"/>
      <c r="AD72" s="481"/>
      <c r="AE72" s="481"/>
      <c r="AF72" s="481"/>
      <c r="AG72" s="481"/>
      <c r="AH72" s="481"/>
      <c r="AI72" s="481"/>
      <c r="AJ72" s="481"/>
      <c r="AK72" s="481"/>
      <c r="AL72" s="481"/>
      <c r="AM72" s="481"/>
      <c r="AN72" s="481"/>
      <c r="AO72" s="481"/>
      <c r="AP72" s="481"/>
      <c r="AQ72" s="481"/>
      <c r="AR72" s="481"/>
      <c r="AS72" s="481"/>
      <c r="AT72" s="481"/>
      <c r="AU72" s="481"/>
      <c r="AV72" s="481"/>
      <c r="AW72" s="481"/>
      <c r="AX72" s="481"/>
      <c r="AY72" s="481"/>
      <c r="AZ72" s="481"/>
      <c r="BA72" s="481"/>
      <c r="BB72" s="481"/>
      <c r="BC72" s="481"/>
      <c r="BD72" s="309"/>
      <c r="BE72" s="309"/>
      <c r="BF72" s="309"/>
      <c r="BG72" s="309"/>
      <c r="BH72" s="309"/>
      <c r="BI72" s="309"/>
      <c r="BJ72" s="309"/>
      <c r="BK72" s="309"/>
      <c r="BL72" s="309"/>
      <c r="BM72" s="309"/>
      <c r="BN72" s="309"/>
      <c r="BO72" s="309"/>
      <c r="BP72" s="309"/>
      <c r="BQ72" s="309"/>
      <c r="BR72" s="309"/>
      <c r="BS72" s="309"/>
      <c r="BT72" s="309"/>
      <c r="BU72" s="309"/>
      <c r="BV72" s="309"/>
      <c r="BW72" s="309"/>
      <c r="BX72" s="309"/>
      <c r="BY72" s="309"/>
      <c r="BZ72" s="309"/>
      <c r="CA72" s="309"/>
      <c r="CB72" s="309"/>
      <c r="CC72" s="309"/>
      <c r="CD72" s="309"/>
      <c r="CE72" s="309"/>
      <c r="CF72" s="309"/>
      <c r="CG72" s="309"/>
      <c r="CH72" s="309"/>
      <c r="CI72" s="309"/>
      <c r="CJ72" s="309"/>
      <c r="CK72" s="309"/>
      <c r="CL72" s="309"/>
      <c r="CM72" s="309"/>
      <c r="CN72" s="309"/>
      <c r="CO72" s="309"/>
      <c r="CP72" s="309"/>
      <c r="CQ72" s="309"/>
      <c r="CR72" s="309"/>
      <c r="CS72" s="309"/>
      <c r="CT72" s="309"/>
      <c r="CU72" s="309"/>
      <c r="CV72" s="309"/>
      <c r="CW72" s="309"/>
      <c r="CX72" s="309"/>
      <c r="CY72" s="309"/>
      <c r="CZ72" s="309"/>
      <c r="DA72" s="309"/>
    </row>
    <row r="73" spans="1:105" s="41" customFormat="1" ht="15" customHeight="1">
      <c r="A73" s="308"/>
      <c r="B73" s="308"/>
      <c r="C73" s="308"/>
      <c r="D73" s="308"/>
      <c r="E73" s="308"/>
      <c r="F73" s="308"/>
      <c r="G73" s="308"/>
      <c r="H73" s="482" t="s">
        <v>153</v>
      </c>
      <c r="I73" s="482"/>
      <c r="J73" s="482"/>
      <c r="K73" s="482"/>
      <c r="L73" s="482"/>
      <c r="M73" s="482"/>
      <c r="N73" s="482"/>
      <c r="O73" s="482"/>
      <c r="P73" s="482"/>
      <c r="Q73" s="482"/>
      <c r="R73" s="482"/>
      <c r="S73" s="482"/>
      <c r="T73" s="482"/>
      <c r="U73" s="482"/>
      <c r="V73" s="482"/>
      <c r="W73" s="482"/>
      <c r="X73" s="482"/>
      <c r="Y73" s="482"/>
      <c r="Z73" s="482"/>
      <c r="AA73" s="482"/>
      <c r="AB73" s="482"/>
      <c r="AC73" s="482"/>
      <c r="AD73" s="482"/>
      <c r="AE73" s="482"/>
      <c r="AF73" s="482"/>
      <c r="AG73" s="482"/>
      <c r="AH73" s="482"/>
      <c r="AI73" s="482"/>
      <c r="AJ73" s="482"/>
      <c r="AK73" s="482"/>
      <c r="AL73" s="482"/>
      <c r="AM73" s="482"/>
      <c r="AN73" s="482"/>
      <c r="AO73" s="482"/>
      <c r="AP73" s="482"/>
      <c r="AQ73" s="482"/>
      <c r="AR73" s="482"/>
      <c r="AS73" s="482"/>
      <c r="AT73" s="482"/>
      <c r="AU73" s="482"/>
      <c r="AV73" s="482"/>
      <c r="AW73" s="482"/>
      <c r="AX73" s="482"/>
      <c r="AY73" s="482"/>
      <c r="AZ73" s="482"/>
      <c r="BA73" s="482"/>
      <c r="BB73" s="482"/>
      <c r="BC73" s="483"/>
      <c r="BD73" s="309" t="s">
        <v>137</v>
      </c>
      <c r="BE73" s="309"/>
      <c r="BF73" s="309"/>
      <c r="BG73" s="309"/>
      <c r="BH73" s="309"/>
      <c r="BI73" s="309"/>
      <c r="BJ73" s="309"/>
      <c r="BK73" s="309"/>
      <c r="BL73" s="309"/>
      <c r="BM73" s="309"/>
      <c r="BN73" s="309"/>
      <c r="BO73" s="309"/>
      <c r="BP73" s="309"/>
      <c r="BQ73" s="309"/>
      <c r="BR73" s="309"/>
      <c r="BS73" s="309"/>
      <c r="BT73" s="309" t="s">
        <v>137</v>
      </c>
      <c r="BU73" s="309"/>
      <c r="BV73" s="309"/>
      <c r="BW73" s="309"/>
      <c r="BX73" s="309"/>
      <c r="BY73" s="309"/>
      <c r="BZ73" s="309"/>
      <c r="CA73" s="309"/>
      <c r="CB73" s="309"/>
      <c r="CC73" s="309"/>
      <c r="CD73" s="309"/>
      <c r="CE73" s="309"/>
      <c r="CF73" s="309"/>
      <c r="CG73" s="309"/>
      <c r="CH73" s="309"/>
      <c r="CI73" s="309"/>
      <c r="CJ73" s="309"/>
      <c r="CK73" s="309"/>
      <c r="CL73" s="309"/>
      <c r="CM73" s="309"/>
      <c r="CN73" s="309"/>
      <c r="CO73" s="309"/>
      <c r="CP73" s="309"/>
      <c r="CQ73" s="309"/>
      <c r="CR73" s="309"/>
      <c r="CS73" s="309"/>
      <c r="CT73" s="309"/>
      <c r="CU73" s="309"/>
      <c r="CV73" s="309"/>
      <c r="CW73" s="309"/>
      <c r="CX73" s="309"/>
      <c r="CY73" s="309"/>
      <c r="CZ73" s="309"/>
      <c r="DA73" s="309"/>
    </row>
    <row r="75" spans="1:105" s="37" customFormat="1" ht="27" customHeight="1">
      <c r="A75" s="484" t="s">
        <v>184</v>
      </c>
      <c r="B75" s="484"/>
      <c r="C75" s="484"/>
      <c r="D75" s="484"/>
      <c r="E75" s="484"/>
      <c r="F75" s="484"/>
      <c r="G75" s="484"/>
      <c r="H75" s="484"/>
      <c r="I75" s="484"/>
      <c r="J75" s="484"/>
      <c r="K75" s="484"/>
      <c r="L75" s="484"/>
      <c r="M75" s="484"/>
      <c r="N75" s="484"/>
      <c r="O75" s="484"/>
      <c r="P75" s="484"/>
      <c r="Q75" s="484"/>
      <c r="R75" s="484"/>
      <c r="S75" s="484"/>
      <c r="T75" s="484"/>
      <c r="U75" s="484"/>
      <c r="V75" s="484"/>
      <c r="W75" s="484"/>
      <c r="X75" s="484"/>
      <c r="Y75" s="484"/>
      <c r="Z75" s="484"/>
      <c r="AA75" s="484"/>
      <c r="AB75" s="484"/>
      <c r="AC75" s="484"/>
      <c r="AD75" s="484"/>
      <c r="AE75" s="484"/>
      <c r="AF75" s="484"/>
      <c r="AG75" s="484"/>
      <c r="AH75" s="484"/>
      <c r="AI75" s="484"/>
      <c r="AJ75" s="484"/>
      <c r="AK75" s="484"/>
      <c r="AL75" s="484"/>
      <c r="AM75" s="484"/>
      <c r="AN75" s="484"/>
      <c r="AO75" s="484"/>
      <c r="AP75" s="484"/>
      <c r="AQ75" s="484"/>
      <c r="AR75" s="484"/>
      <c r="AS75" s="484"/>
      <c r="AT75" s="484"/>
      <c r="AU75" s="484"/>
      <c r="AV75" s="484"/>
      <c r="AW75" s="484"/>
      <c r="AX75" s="484"/>
      <c r="AY75" s="484"/>
      <c r="AZ75" s="484"/>
      <c r="BA75" s="484"/>
      <c r="BB75" s="484"/>
      <c r="BC75" s="484"/>
      <c r="BD75" s="484"/>
      <c r="BE75" s="484"/>
      <c r="BF75" s="484"/>
      <c r="BG75" s="484"/>
      <c r="BH75" s="484"/>
      <c r="BI75" s="484"/>
      <c r="BJ75" s="484"/>
      <c r="BK75" s="484"/>
      <c r="BL75" s="484"/>
      <c r="BM75" s="484"/>
      <c r="BN75" s="484"/>
      <c r="BO75" s="484"/>
      <c r="BP75" s="484"/>
      <c r="BQ75" s="484"/>
      <c r="BR75" s="484"/>
      <c r="BS75" s="484"/>
      <c r="BT75" s="484"/>
      <c r="BU75" s="484"/>
      <c r="BV75" s="484"/>
      <c r="BW75" s="484"/>
      <c r="BX75" s="484"/>
      <c r="BY75" s="484"/>
      <c r="BZ75" s="484"/>
      <c r="CA75" s="484"/>
      <c r="CB75" s="484"/>
      <c r="CC75" s="484"/>
      <c r="CD75" s="484"/>
      <c r="CE75" s="484"/>
      <c r="CF75" s="484"/>
      <c r="CG75" s="484"/>
      <c r="CH75" s="484"/>
      <c r="CI75" s="484"/>
      <c r="CJ75" s="484"/>
      <c r="CK75" s="484"/>
      <c r="CL75" s="484"/>
      <c r="CM75" s="484"/>
      <c r="CN75" s="484"/>
      <c r="CO75" s="484"/>
      <c r="CP75" s="484"/>
      <c r="CQ75" s="484"/>
      <c r="CR75" s="484"/>
      <c r="CS75" s="484"/>
      <c r="CT75" s="484"/>
      <c r="CU75" s="484"/>
      <c r="CV75" s="484"/>
      <c r="CW75" s="484"/>
      <c r="CX75" s="484"/>
      <c r="CY75" s="484"/>
      <c r="CZ75" s="484"/>
      <c r="DA75" s="484"/>
    </row>
    <row r="76" ht="6" customHeight="1"/>
    <row r="77" spans="1:105" s="37" customFormat="1" ht="14.25">
      <c r="A77" s="37" t="s">
        <v>150</v>
      </c>
      <c r="X77" s="506"/>
      <c r="Y77" s="506"/>
      <c r="Z77" s="506"/>
      <c r="AA77" s="506"/>
      <c r="AB77" s="506"/>
      <c r="AC77" s="506"/>
      <c r="AD77" s="506"/>
      <c r="AE77" s="506"/>
      <c r="AF77" s="506"/>
      <c r="AG77" s="506"/>
      <c r="AH77" s="506"/>
      <c r="AI77" s="506"/>
      <c r="AJ77" s="506"/>
      <c r="AK77" s="506"/>
      <c r="AL77" s="506"/>
      <c r="AM77" s="506"/>
      <c r="AN77" s="506"/>
      <c r="AO77" s="506"/>
      <c r="AP77" s="506"/>
      <c r="AQ77" s="506"/>
      <c r="AR77" s="506"/>
      <c r="AS77" s="506"/>
      <c r="AT77" s="506"/>
      <c r="AU77" s="506"/>
      <c r="AV77" s="506"/>
      <c r="AW77" s="506"/>
      <c r="AX77" s="506"/>
      <c r="AY77" s="506"/>
      <c r="AZ77" s="506"/>
      <c r="BA77" s="506"/>
      <c r="BB77" s="506"/>
      <c r="BC77" s="506"/>
      <c r="BD77" s="506"/>
      <c r="BE77" s="506"/>
      <c r="BF77" s="506"/>
      <c r="BG77" s="506"/>
      <c r="BH77" s="506"/>
      <c r="BI77" s="506"/>
      <c r="BJ77" s="506"/>
      <c r="BK77" s="506"/>
      <c r="BL77" s="506"/>
      <c r="BM77" s="506"/>
      <c r="BN77" s="506"/>
      <c r="BO77" s="506"/>
      <c r="BP77" s="506"/>
      <c r="BQ77" s="506"/>
      <c r="BR77" s="506"/>
      <c r="BS77" s="506"/>
      <c r="BT77" s="506"/>
      <c r="BU77" s="506"/>
      <c r="BV77" s="506"/>
      <c r="BW77" s="506"/>
      <c r="BX77" s="506"/>
      <c r="BY77" s="506"/>
      <c r="BZ77" s="506"/>
      <c r="CA77" s="506"/>
      <c r="CB77" s="506"/>
      <c r="CC77" s="506"/>
      <c r="CD77" s="506"/>
      <c r="CE77" s="506"/>
      <c r="CF77" s="506"/>
      <c r="CG77" s="506"/>
      <c r="CH77" s="506"/>
      <c r="CI77" s="506"/>
      <c r="CJ77" s="506"/>
      <c r="CK77" s="506"/>
      <c r="CL77" s="506"/>
      <c r="CM77" s="506"/>
      <c r="CN77" s="506"/>
      <c r="CO77" s="506"/>
      <c r="CP77" s="506"/>
      <c r="CQ77" s="506"/>
      <c r="CR77" s="506"/>
      <c r="CS77" s="506"/>
      <c r="CT77" s="506"/>
      <c r="CU77" s="506"/>
      <c r="CV77" s="506"/>
      <c r="CW77" s="506"/>
      <c r="CX77" s="506"/>
      <c r="CY77" s="506"/>
      <c r="CZ77" s="506"/>
      <c r="DA77" s="506"/>
    </row>
    <row r="78" spans="24:105" s="37" customFormat="1" ht="6" customHeight="1"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</row>
    <row r="79" spans="1:105" s="37" customFormat="1" ht="14.25">
      <c r="A79" s="461" t="s">
        <v>151</v>
      </c>
      <c r="B79" s="461"/>
      <c r="C79" s="461"/>
      <c r="D79" s="461"/>
      <c r="E79" s="461"/>
      <c r="F79" s="461"/>
      <c r="G79" s="461"/>
      <c r="H79" s="461"/>
      <c r="I79" s="461"/>
      <c r="J79" s="461"/>
      <c r="K79" s="461"/>
      <c r="L79" s="461"/>
      <c r="M79" s="461"/>
      <c r="N79" s="461"/>
      <c r="O79" s="461"/>
      <c r="P79" s="461"/>
      <c r="Q79" s="461"/>
      <c r="R79" s="461"/>
      <c r="S79" s="461"/>
      <c r="T79" s="461"/>
      <c r="U79" s="461"/>
      <c r="V79" s="461"/>
      <c r="W79" s="461"/>
      <c r="X79" s="461"/>
      <c r="Y79" s="461"/>
      <c r="Z79" s="461"/>
      <c r="AA79" s="461"/>
      <c r="AB79" s="461"/>
      <c r="AC79" s="461"/>
      <c r="AD79" s="461"/>
      <c r="AE79" s="461"/>
      <c r="AF79" s="461"/>
      <c r="AG79" s="461"/>
      <c r="AH79" s="461"/>
      <c r="AI79" s="461"/>
      <c r="AJ79" s="461"/>
      <c r="AK79" s="461"/>
      <c r="AL79" s="461"/>
      <c r="AM79" s="461"/>
      <c r="AN79" s="461"/>
      <c r="AO79" s="461"/>
      <c r="AP79" s="459"/>
      <c r="AQ79" s="459"/>
      <c r="AR79" s="459"/>
      <c r="AS79" s="459"/>
      <c r="AT79" s="459"/>
      <c r="AU79" s="459"/>
      <c r="AV79" s="459"/>
      <c r="AW79" s="459"/>
      <c r="AX79" s="459"/>
      <c r="AY79" s="459"/>
      <c r="AZ79" s="459"/>
      <c r="BA79" s="459"/>
      <c r="BB79" s="459"/>
      <c r="BC79" s="459"/>
      <c r="BD79" s="459"/>
      <c r="BE79" s="459"/>
      <c r="BF79" s="459"/>
      <c r="BG79" s="459"/>
      <c r="BH79" s="459"/>
      <c r="BI79" s="459"/>
      <c r="BJ79" s="459"/>
      <c r="BK79" s="459"/>
      <c r="BL79" s="459"/>
      <c r="BM79" s="459"/>
      <c r="BN79" s="459"/>
      <c r="BO79" s="459"/>
      <c r="BP79" s="459"/>
      <c r="BQ79" s="459"/>
      <c r="BR79" s="459"/>
      <c r="BS79" s="459"/>
      <c r="BT79" s="459"/>
      <c r="BU79" s="459"/>
      <c r="BV79" s="459"/>
      <c r="BW79" s="459"/>
      <c r="BX79" s="459"/>
      <c r="BY79" s="459"/>
      <c r="BZ79" s="459"/>
      <c r="CA79" s="459"/>
      <c r="CB79" s="459"/>
      <c r="CC79" s="459"/>
      <c r="CD79" s="459"/>
      <c r="CE79" s="459"/>
      <c r="CF79" s="459"/>
      <c r="CG79" s="459"/>
      <c r="CH79" s="459"/>
      <c r="CI79" s="459"/>
      <c r="CJ79" s="459"/>
      <c r="CK79" s="459"/>
      <c r="CL79" s="459"/>
      <c r="CM79" s="459"/>
      <c r="CN79" s="459"/>
      <c r="CO79" s="459"/>
      <c r="CP79" s="459"/>
      <c r="CQ79" s="459"/>
      <c r="CR79" s="459"/>
      <c r="CS79" s="459"/>
      <c r="CT79" s="459"/>
      <c r="CU79" s="459"/>
      <c r="CV79" s="459"/>
      <c r="CW79" s="459"/>
      <c r="CX79" s="459"/>
      <c r="CY79" s="459"/>
      <c r="CZ79" s="459"/>
      <c r="DA79" s="459"/>
    </row>
    <row r="80" ht="10.5" customHeight="1"/>
    <row r="81" spans="1:105" s="39" customFormat="1" ht="45" customHeight="1">
      <c r="A81" s="310" t="s">
        <v>152</v>
      </c>
      <c r="B81" s="311"/>
      <c r="C81" s="311"/>
      <c r="D81" s="311"/>
      <c r="E81" s="311"/>
      <c r="F81" s="311"/>
      <c r="G81" s="312"/>
      <c r="H81" s="310" t="s">
        <v>4</v>
      </c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  <c r="Y81" s="311"/>
      <c r="Z81" s="311"/>
      <c r="AA81" s="311"/>
      <c r="AB81" s="311"/>
      <c r="AC81" s="311"/>
      <c r="AD81" s="311"/>
      <c r="AE81" s="311"/>
      <c r="AF81" s="311"/>
      <c r="AG81" s="311"/>
      <c r="AH81" s="311"/>
      <c r="AI81" s="311"/>
      <c r="AJ81" s="311"/>
      <c r="AK81" s="311"/>
      <c r="AL81" s="311"/>
      <c r="AM81" s="311"/>
      <c r="AN81" s="311"/>
      <c r="AO81" s="311"/>
      <c r="AP81" s="311"/>
      <c r="AQ81" s="311"/>
      <c r="AR81" s="311"/>
      <c r="AS81" s="311"/>
      <c r="AT81" s="311"/>
      <c r="AU81" s="311"/>
      <c r="AV81" s="311"/>
      <c r="AW81" s="311"/>
      <c r="AX81" s="311"/>
      <c r="AY81" s="311"/>
      <c r="AZ81" s="311"/>
      <c r="BA81" s="311"/>
      <c r="BB81" s="311"/>
      <c r="BC81" s="312"/>
      <c r="BD81" s="310" t="s">
        <v>52</v>
      </c>
      <c r="BE81" s="311"/>
      <c r="BF81" s="311"/>
      <c r="BG81" s="311"/>
      <c r="BH81" s="311"/>
      <c r="BI81" s="311"/>
      <c r="BJ81" s="311"/>
      <c r="BK81" s="311"/>
      <c r="BL81" s="311"/>
      <c r="BM81" s="311"/>
      <c r="BN81" s="311"/>
      <c r="BO81" s="311"/>
      <c r="BP81" s="311"/>
      <c r="BQ81" s="311"/>
      <c r="BR81" s="311"/>
      <c r="BS81" s="312"/>
      <c r="BT81" s="310" t="s">
        <v>178</v>
      </c>
      <c r="BU81" s="311"/>
      <c r="BV81" s="311"/>
      <c r="BW81" s="311"/>
      <c r="BX81" s="311"/>
      <c r="BY81" s="311"/>
      <c r="BZ81" s="311"/>
      <c r="CA81" s="311"/>
      <c r="CB81" s="311"/>
      <c r="CC81" s="311"/>
      <c r="CD81" s="311"/>
      <c r="CE81" s="311"/>
      <c r="CF81" s="311"/>
      <c r="CG81" s="311"/>
      <c r="CH81" s="311"/>
      <c r="CI81" s="312"/>
      <c r="CJ81" s="310" t="s">
        <v>179</v>
      </c>
      <c r="CK81" s="311"/>
      <c r="CL81" s="311"/>
      <c r="CM81" s="311"/>
      <c r="CN81" s="311"/>
      <c r="CO81" s="311"/>
      <c r="CP81" s="311"/>
      <c r="CQ81" s="311"/>
      <c r="CR81" s="311"/>
      <c r="CS81" s="311"/>
      <c r="CT81" s="311"/>
      <c r="CU81" s="311"/>
      <c r="CV81" s="311"/>
      <c r="CW81" s="311"/>
      <c r="CX81" s="311"/>
      <c r="CY81" s="311"/>
      <c r="CZ81" s="311"/>
      <c r="DA81" s="312"/>
    </row>
    <row r="82" spans="1:105" s="40" customFormat="1" ht="12.75">
      <c r="A82" s="313">
        <v>1</v>
      </c>
      <c r="B82" s="313"/>
      <c r="C82" s="313"/>
      <c r="D82" s="313"/>
      <c r="E82" s="313"/>
      <c r="F82" s="313"/>
      <c r="G82" s="313"/>
      <c r="H82" s="313">
        <v>2</v>
      </c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313"/>
      <c r="W82" s="313"/>
      <c r="X82" s="313"/>
      <c r="Y82" s="313"/>
      <c r="Z82" s="313"/>
      <c r="AA82" s="313"/>
      <c r="AB82" s="313"/>
      <c r="AC82" s="313"/>
      <c r="AD82" s="313"/>
      <c r="AE82" s="313"/>
      <c r="AF82" s="313"/>
      <c r="AG82" s="313"/>
      <c r="AH82" s="313"/>
      <c r="AI82" s="313"/>
      <c r="AJ82" s="313"/>
      <c r="AK82" s="313"/>
      <c r="AL82" s="313"/>
      <c r="AM82" s="313"/>
      <c r="AN82" s="313"/>
      <c r="AO82" s="313"/>
      <c r="AP82" s="313"/>
      <c r="AQ82" s="313"/>
      <c r="AR82" s="313"/>
      <c r="AS82" s="313"/>
      <c r="AT82" s="313"/>
      <c r="AU82" s="313"/>
      <c r="AV82" s="313"/>
      <c r="AW82" s="313"/>
      <c r="AX82" s="313"/>
      <c r="AY82" s="313"/>
      <c r="AZ82" s="313"/>
      <c r="BA82" s="313"/>
      <c r="BB82" s="313"/>
      <c r="BC82" s="313"/>
      <c r="BD82" s="313">
        <v>3</v>
      </c>
      <c r="BE82" s="313"/>
      <c r="BF82" s="313"/>
      <c r="BG82" s="313"/>
      <c r="BH82" s="313"/>
      <c r="BI82" s="313"/>
      <c r="BJ82" s="313"/>
      <c r="BK82" s="313"/>
      <c r="BL82" s="313"/>
      <c r="BM82" s="313"/>
      <c r="BN82" s="313"/>
      <c r="BO82" s="313"/>
      <c r="BP82" s="313"/>
      <c r="BQ82" s="313"/>
      <c r="BR82" s="313"/>
      <c r="BS82" s="313"/>
      <c r="BT82" s="313">
        <v>4</v>
      </c>
      <c r="BU82" s="313"/>
      <c r="BV82" s="313"/>
      <c r="BW82" s="313"/>
      <c r="BX82" s="313"/>
      <c r="BY82" s="313"/>
      <c r="BZ82" s="313"/>
      <c r="CA82" s="313"/>
      <c r="CB82" s="313"/>
      <c r="CC82" s="313"/>
      <c r="CD82" s="313"/>
      <c r="CE82" s="313"/>
      <c r="CF82" s="313"/>
      <c r="CG82" s="313"/>
      <c r="CH82" s="313"/>
      <c r="CI82" s="313"/>
      <c r="CJ82" s="313">
        <v>5</v>
      </c>
      <c r="CK82" s="313"/>
      <c r="CL82" s="313"/>
      <c r="CM82" s="313"/>
      <c r="CN82" s="313"/>
      <c r="CO82" s="313"/>
      <c r="CP82" s="313"/>
      <c r="CQ82" s="313"/>
      <c r="CR82" s="313"/>
      <c r="CS82" s="313"/>
      <c r="CT82" s="313"/>
      <c r="CU82" s="313"/>
      <c r="CV82" s="313"/>
      <c r="CW82" s="313"/>
      <c r="CX82" s="313"/>
      <c r="CY82" s="313"/>
      <c r="CZ82" s="313"/>
      <c r="DA82" s="313"/>
    </row>
    <row r="83" spans="1:105" s="41" customFormat="1" ht="15" customHeight="1">
      <c r="A83" s="308"/>
      <c r="B83" s="308"/>
      <c r="C83" s="308"/>
      <c r="D83" s="308"/>
      <c r="E83" s="308"/>
      <c r="F83" s="308"/>
      <c r="G83" s="308"/>
      <c r="H83" s="481"/>
      <c r="I83" s="481"/>
      <c r="J83" s="481"/>
      <c r="K83" s="481"/>
      <c r="L83" s="481"/>
      <c r="M83" s="481"/>
      <c r="N83" s="481"/>
      <c r="O83" s="481"/>
      <c r="P83" s="481"/>
      <c r="Q83" s="481"/>
      <c r="R83" s="481"/>
      <c r="S83" s="481"/>
      <c r="T83" s="481"/>
      <c r="U83" s="481"/>
      <c r="V83" s="481"/>
      <c r="W83" s="481"/>
      <c r="X83" s="481"/>
      <c r="Y83" s="481"/>
      <c r="Z83" s="481"/>
      <c r="AA83" s="481"/>
      <c r="AB83" s="481"/>
      <c r="AC83" s="481"/>
      <c r="AD83" s="481"/>
      <c r="AE83" s="481"/>
      <c r="AF83" s="481"/>
      <c r="AG83" s="481"/>
      <c r="AH83" s="481"/>
      <c r="AI83" s="481"/>
      <c r="AJ83" s="481"/>
      <c r="AK83" s="481"/>
      <c r="AL83" s="481"/>
      <c r="AM83" s="481"/>
      <c r="AN83" s="481"/>
      <c r="AO83" s="481"/>
      <c r="AP83" s="481"/>
      <c r="AQ83" s="481"/>
      <c r="AR83" s="481"/>
      <c r="AS83" s="481"/>
      <c r="AT83" s="481"/>
      <c r="AU83" s="481"/>
      <c r="AV83" s="481"/>
      <c r="AW83" s="481"/>
      <c r="AX83" s="481"/>
      <c r="AY83" s="481"/>
      <c r="AZ83" s="481"/>
      <c r="BA83" s="481"/>
      <c r="BB83" s="481"/>
      <c r="BC83" s="481"/>
      <c r="BD83" s="309"/>
      <c r="BE83" s="309"/>
      <c r="BF83" s="309"/>
      <c r="BG83" s="309"/>
      <c r="BH83" s="309"/>
      <c r="BI83" s="309"/>
      <c r="BJ83" s="309"/>
      <c r="BK83" s="309"/>
      <c r="BL83" s="309"/>
      <c r="BM83" s="309"/>
      <c r="BN83" s="309"/>
      <c r="BO83" s="309"/>
      <c r="BP83" s="309"/>
      <c r="BQ83" s="309"/>
      <c r="BR83" s="309"/>
      <c r="BS83" s="309"/>
      <c r="BT83" s="309"/>
      <c r="BU83" s="309"/>
      <c r="BV83" s="309"/>
      <c r="BW83" s="309"/>
      <c r="BX83" s="309"/>
      <c r="BY83" s="309"/>
      <c r="BZ83" s="309"/>
      <c r="CA83" s="309"/>
      <c r="CB83" s="309"/>
      <c r="CC83" s="309"/>
      <c r="CD83" s="309"/>
      <c r="CE83" s="309"/>
      <c r="CF83" s="309"/>
      <c r="CG83" s="309"/>
      <c r="CH83" s="309"/>
      <c r="CI83" s="309"/>
      <c r="CJ83" s="309"/>
      <c r="CK83" s="309"/>
      <c r="CL83" s="309"/>
      <c r="CM83" s="309"/>
      <c r="CN83" s="309"/>
      <c r="CO83" s="309"/>
      <c r="CP83" s="309"/>
      <c r="CQ83" s="309"/>
      <c r="CR83" s="309"/>
      <c r="CS83" s="309"/>
      <c r="CT83" s="309"/>
      <c r="CU83" s="309"/>
      <c r="CV83" s="309"/>
      <c r="CW83" s="309"/>
      <c r="CX83" s="309"/>
      <c r="CY83" s="309"/>
      <c r="CZ83" s="309"/>
      <c r="DA83" s="309"/>
    </row>
    <row r="84" spans="1:105" s="41" customFormat="1" ht="15" customHeight="1">
      <c r="A84" s="308"/>
      <c r="B84" s="308"/>
      <c r="C84" s="308"/>
      <c r="D84" s="308"/>
      <c r="E84" s="308"/>
      <c r="F84" s="308"/>
      <c r="G84" s="308"/>
      <c r="H84" s="481"/>
      <c r="I84" s="481"/>
      <c r="J84" s="481"/>
      <c r="K84" s="481"/>
      <c r="L84" s="481"/>
      <c r="M84" s="481"/>
      <c r="N84" s="481"/>
      <c r="O84" s="481"/>
      <c r="P84" s="481"/>
      <c r="Q84" s="481"/>
      <c r="R84" s="481"/>
      <c r="S84" s="481"/>
      <c r="T84" s="481"/>
      <c r="U84" s="481"/>
      <c r="V84" s="481"/>
      <c r="W84" s="481"/>
      <c r="X84" s="481"/>
      <c r="Y84" s="481"/>
      <c r="Z84" s="481"/>
      <c r="AA84" s="481"/>
      <c r="AB84" s="481"/>
      <c r="AC84" s="481"/>
      <c r="AD84" s="481"/>
      <c r="AE84" s="481"/>
      <c r="AF84" s="481"/>
      <c r="AG84" s="481"/>
      <c r="AH84" s="481"/>
      <c r="AI84" s="481"/>
      <c r="AJ84" s="481"/>
      <c r="AK84" s="481"/>
      <c r="AL84" s="481"/>
      <c r="AM84" s="481"/>
      <c r="AN84" s="481"/>
      <c r="AO84" s="481"/>
      <c r="AP84" s="481"/>
      <c r="AQ84" s="481"/>
      <c r="AR84" s="481"/>
      <c r="AS84" s="481"/>
      <c r="AT84" s="481"/>
      <c r="AU84" s="481"/>
      <c r="AV84" s="481"/>
      <c r="AW84" s="481"/>
      <c r="AX84" s="481"/>
      <c r="AY84" s="481"/>
      <c r="AZ84" s="481"/>
      <c r="BA84" s="481"/>
      <c r="BB84" s="481"/>
      <c r="BC84" s="481"/>
      <c r="BD84" s="309"/>
      <c r="BE84" s="309"/>
      <c r="BF84" s="309"/>
      <c r="BG84" s="309"/>
      <c r="BH84" s="309"/>
      <c r="BI84" s="309"/>
      <c r="BJ84" s="309"/>
      <c r="BK84" s="309"/>
      <c r="BL84" s="309"/>
      <c r="BM84" s="309"/>
      <c r="BN84" s="309"/>
      <c r="BO84" s="309"/>
      <c r="BP84" s="309"/>
      <c r="BQ84" s="309"/>
      <c r="BR84" s="309"/>
      <c r="BS84" s="309"/>
      <c r="BT84" s="309"/>
      <c r="BU84" s="309"/>
      <c r="BV84" s="309"/>
      <c r="BW84" s="309"/>
      <c r="BX84" s="309"/>
      <c r="BY84" s="309"/>
      <c r="BZ84" s="309"/>
      <c r="CA84" s="309"/>
      <c r="CB84" s="309"/>
      <c r="CC84" s="309"/>
      <c r="CD84" s="309"/>
      <c r="CE84" s="309"/>
      <c r="CF84" s="309"/>
      <c r="CG84" s="309"/>
      <c r="CH84" s="309"/>
      <c r="CI84" s="309"/>
      <c r="CJ84" s="309"/>
      <c r="CK84" s="309"/>
      <c r="CL84" s="309"/>
      <c r="CM84" s="309"/>
      <c r="CN84" s="309"/>
      <c r="CO84" s="309"/>
      <c r="CP84" s="309"/>
      <c r="CQ84" s="309"/>
      <c r="CR84" s="309"/>
      <c r="CS84" s="309"/>
      <c r="CT84" s="309"/>
      <c r="CU84" s="309"/>
      <c r="CV84" s="309"/>
      <c r="CW84" s="309"/>
      <c r="CX84" s="309"/>
      <c r="CY84" s="309"/>
      <c r="CZ84" s="309"/>
      <c r="DA84" s="309"/>
    </row>
    <row r="85" spans="1:105" s="41" customFormat="1" ht="15" customHeight="1">
      <c r="A85" s="308"/>
      <c r="B85" s="308"/>
      <c r="C85" s="308"/>
      <c r="D85" s="308"/>
      <c r="E85" s="308"/>
      <c r="F85" s="308"/>
      <c r="G85" s="308"/>
      <c r="H85" s="482" t="s">
        <v>153</v>
      </c>
      <c r="I85" s="482"/>
      <c r="J85" s="482"/>
      <c r="K85" s="482"/>
      <c r="L85" s="482"/>
      <c r="M85" s="482"/>
      <c r="N85" s="482"/>
      <c r="O85" s="482"/>
      <c r="P85" s="482"/>
      <c r="Q85" s="482"/>
      <c r="R85" s="482"/>
      <c r="S85" s="482"/>
      <c r="T85" s="482"/>
      <c r="U85" s="482"/>
      <c r="V85" s="482"/>
      <c r="W85" s="482"/>
      <c r="X85" s="482"/>
      <c r="Y85" s="482"/>
      <c r="Z85" s="482"/>
      <c r="AA85" s="482"/>
      <c r="AB85" s="482"/>
      <c r="AC85" s="482"/>
      <c r="AD85" s="482"/>
      <c r="AE85" s="482"/>
      <c r="AF85" s="482"/>
      <c r="AG85" s="482"/>
      <c r="AH85" s="482"/>
      <c r="AI85" s="482"/>
      <c r="AJ85" s="482"/>
      <c r="AK85" s="482"/>
      <c r="AL85" s="482"/>
      <c r="AM85" s="482"/>
      <c r="AN85" s="482"/>
      <c r="AO85" s="482"/>
      <c r="AP85" s="482"/>
      <c r="AQ85" s="482"/>
      <c r="AR85" s="482"/>
      <c r="AS85" s="482"/>
      <c r="AT85" s="482"/>
      <c r="AU85" s="482"/>
      <c r="AV85" s="482"/>
      <c r="AW85" s="482"/>
      <c r="AX85" s="482"/>
      <c r="AY85" s="482"/>
      <c r="AZ85" s="482"/>
      <c r="BA85" s="482"/>
      <c r="BB85" s="482"/>
      <c r="BC85" s="483"/>
      <c r="BD85" s="309" t="s">
        <v>137</v>
      </c>
      <c r="BE85" s="309"/>
      <c r="BF85" s="309"/>
      <c r="BG85" s="309"/>
      <c r="BH85" s="309"/>
      <c r="BI85" s="309"/>
      <c r="BJ85" s="309"/>
      <c r="BK85" s="309"/>
      <c r="BL85" s="309"/>
      <c r="BM85" s="309"/>
      <c r="BN85" s="309"/>
      <c r="BO85" s="309"/>
      <c r="BP85" s="309"/>
      <c r="BQ85" s="309"/>
      <c r="BR85" s="309"/>
      <c r="BS85" s="309"/>
      <c r="BT85" s="309" t="s">
        <v>137</v>
      </c>
      <c r="BU85" s="309"/>
      <c r="BV85" s="309"/>
      <c r="BW85" s="309"/>
      <c r="BX85" s="309"/>
      <c r="BY85" s="309"/>
      <c r="BZ85" s="309"/>
      <c r="CA85" s="309"/>
      <c r="CB85" s="309"/>
      <c r="CC85" s="309"/>
      <c r="CD85" s="309"/>
      <c r="CE85" s="309"/>
      <c r="CF85" s="309"/>
      <c r="CG85" s="309"/>
      <c r="CH85" s="309"/>
      <c r="CI85" s="309"/>
      <c r="CJ85" s="309"/>
      <c r="CK85" s="309"/>
      <c r="CL85" s="309"/>
      <c r="CM85" s="309"/>
      <c r="CN85" s="309"/>
      <c r="CO85" s="309"/>
      <c r="CP85" s="309"/>
      <c r="CQ85" s="309"/>
      <c r="CR85" s="309"/>
      <c r="CS85" s="309"/>
      <c r="CT85" s="309"/>
      <c r="CU85" s="309"/>
      <c r="CV85" s="309"/>
      <c r="CW85" s="309"/>
      <c r="CX85" s="309"/>
      <c r="CY85" s="309"/>
      <c r="CZ85" s="309"/>
      <c r="DA85" s="309"/>
    </row>
    <row r="87" spans="1:105" s="37" customFormat="1" ht="14.25">
      <c r="A87" s="303" t="s">
        <v>185</v>
      </c>
      <c r="B87" s="303"/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  <c r="AG87" s="303"/>
      <c r="AH87" s="303"/>
      <c r="AI87" s="303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  <c r="BI87" s="303"/>
      <c r="BJ87" s="303"/>
      <c r="BK87" s="303"/>
      <c r="BL87" s="303"/>
      <c r="BM87" s="303"/>
      <c r="BN87" s="303"/>
      <c r="BO87" s="303"/>
      <c r="BP87" s="303"/>
      <c r="BQ87" s="303"/>
      <c r="BR87" s="303"/>
      <c r="BS87" s="303"/>
      <c r="BT87" s="303"/>
      <c r="BU87" s="303"/>
      <c r="BV87" s="303"/>
      <c r="BW87" s="303"/>
      <c r="BX87" s="303"/>
      <c r="BY87" s="303"/>
      <c r="BZ87" s="303"/>
      <c r="CA87" s="303"/>
      <c r="CB87" s="303"/>
      <c r="CC87" s="303"/>
      <c r="CD87" s="303"/>
      <c r="CE87" s="303"/>
      <c r="CF87" s="303"/>
      <c r="CG87" s="303"/>
      <c r="CH87" s="303"/>
      <c r="CI87" s="303"/>
      <c r="CJ87" s="303"/>
      <c r="CK87" s="303"/>
      <c r="CL87" s="303"/>
      <c r="CM87" s="303"/>
      <c r="CN87" s="303"/>
      <c r="CO87" s="303"/>
      <c r="CP87" s="303"/>
      <c r="CQ87" s="303"/>
      <c r="CR87" s="303"/>
      <c r="CS87" s="303"/>
      <c r="CT87" s="303"/>
      <c r="CU87" s="303"/>
      <c r="CV87" s="303"/>
      <c r="CW87" s="303"/>
      <c r="CX87" s="303"/>
      <c r="CY87" s="303"/>
      <c r="CZ87" s="303"/>
      <c r="DA87" s="303"/>
    </row>
    <row r="88" ht="6" customHeight="1"/>
    <row r="89" spans="1:105" s="37" customFormat="1" ht="14.25">
      <c r="A89" s="37" t="s">
        <v>150</v>
      </c>
      <c r="X89" s="506"/>
      <c r="Y89" s="506"/>
      <c r="Z89" s="506"/>
      <c r="AA89" s="506"/>
      <c r="AB89" s="506"/>
      <c r="AC89" s="506"/>
      <c r="AD89" s="506"/>
      <c r="AE89" s="506"/>
      <c r="AF89" s="506"/>
      <c r="AG89" s="506"/>
      <c r="AH89" s="506"/>
      <c r="AI89" s="506"/>
      <c r="AJ89" s="506"/>
      <c r="AK89" s="506"/>
      <c r="AL89" s="506"/>
      <c r="AM89" s="506"/>
      <c r="AN89" s="506"/>
      <c r="AO89" s="506"/>
      <c r="AP89" s="506"/>
      <c r="AQ89" s="506"/>
      <c r="AR89" s="506"/>
      <c r="AS89" s="506"/>
      <c r="AT89" s="506"/>
      <c r="AU89" s="506"/>
      <c r="AV89" s="506"/>
      <c r="AW89" s="506"/>
      <c r="AX89" s="506"/>
      <c r="AY89" s="506"/>
      <c r="AZ89" s="506"/>
      <c r="BA89" s="506"/>
      <c r="BB89" s="506"/>
      <c r="BC89" s="506"/>
      <c r="BD89" s="506"/>
      <c r="BE89" s="506"/>
      <c r="BF89" s="506"/>
      <c r="BG89" s="506"/>
      <c r="BH89" s="506"/>
      <c r="BI89" s="506"/>
      <c r="BJ89" s="506"/>
      <c r="BK89" s="506"/>
      <c r="BL89" s="506"/>
      <c r="BM89" s="506"/>
      <c r="BN89" s="506"/>
      <c r="BO89" s="506"/>
      <c r="BP89" s="506"/>
      <c r="BQ89" s="506"/>
      <c r="BR89" s="506"/>
      <c r="BS89" s="506"/>
      <c r="BT89" s="506"/>
      <c r="BU89" s="506"/>
      <c r="BV89" s="506"/>
      <c r="BW89" s="506"/>
      <c r="BX89" s="506"/>
      <c r="BY89" s="506"/>
      <c r="BZ89" s="506"/>
      <c r="CA89" s="506"/>
      <c r="CB89" s="506"/>
      <c r="CC89" s="506"/>
      <c r="CD89" s="506"/>
      <c r="CE89" s="506"/>
      <c r="CF89" s="506"/>
      <c r="CG89" s="506"/>
      <c r="CH89" s="506"/>
      <c r="CI89" s="506"/>
      <c r="CJ89" s="506"/>
      <c r="CK89" s="506"/>
      <c r="CL89" s="506"/>
      <c r="CM89" s="506"/>
      <c r="CN89" s="506"/>
      <c r="CO89" s="506"/>
      <c r="CP89" s="506"/>
      <c r="CQ89" s="506"/>
      <c r="CR89" s="506"/>
      <c r="CS89" s="506"/>
      <c r="CT89" s="506"/>
      <c r="CU89" s="506"/>
      <c r="CV89" s="506"/>
      <c r="CW89" s="506"/>
      <c r="CX89" s="506"/>
      <c r="CY89" s="506"/>
      <c r="CZ89" s="506"/>
      <c r="DA89" s="506"/>
    </row>
    <row r="90" spans="24:105" s="37" customFormat="1" ht="6" customHeight="1"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</row>
    <row r="91" spans="1:105" s="37" customFormat="1" ht="14.25">
      <c r="A91" s="461" t="s">
        <v>151</v>
      </c>
      <c r="B91" s="461"/>
      <c r="C91" s="461"/>
      <c r="D91" s="461"/>
      <c r="E91" s="461"/>
      <c r="F91" s="461"/>
      <c r="G91" s="461"/>
      <c r="H91" s="461"/>
      <c r="I91" s="461"/>
      <c r="J91" s="461"/>
      <c r="K91" s="461"/>
      <c r="L91" s="461"/>
      <c r="M91" s="461"/>
      <c r="N91" s="461"/>
      <c r="O91" s="461"/>
      <c r="P91" s="461"/>
      <c r="Q91" s="461"/>
      <c r="R91" s="461"/>
      <c r="S91" s="461"/>
      <c r="T91" s="461"/>
      <c r="U91" s="461"/>
      <c r="V91" s="461"/>
      <c r="W91" s="461"/>
      <c r="X91" s="461"/>
      <c r="Y91" s="461"/>
      <c r="Z91" s="461"/>
      <c r="AA91" s="461"/>
      <c r="AB91" s="461"/>
      <c r="AC91" s="461"/>
      <c r="AD91" s="461"/>
      <c r="AE91" s="461"/>
      <c r="AF91" s="461"/>
      <c r="AG91" s="461"/>
      <c r="AH91" s="461"/>
      <c r="AI91" s="461"/>
      <c r="AJ91" s="461"/>
      <c r="AK91" s="461"/>
      <c r="AL91" s="461"/>
      <c r="AM91" s="461"/>
      <c r="AN91" s="461"/>
      <c r="AO91" s="461"/>
      <c r="AP91" s="459"/>
      <c r="AQ91" s="459"/>
      <c r="AR91" s="459"/>
      <c r="AS91" s="459"/>
      <c r="AT91" s="459"/>
      <c r="AU91" s="459"/>
      <c r="AV91" s="459"/>
      <c r="AW91" s="459"/>
      <c r="AX91" s="459"/>
      <c r="AY91" s="459"/>
      <c r="AZ91" s="459"/>
      <c r="BA91" s="459"/>
      <c r="BB91" s="459"/>
      <c r="BC91" s="459"/>
      <c r="BD91" s="459"/>
      <c r="BE91" s="459"/>
      <c r="BF91" s="459"/>
      <c r="BG91" s="459"/>
      <c r="BH91" s="459"/>
      <c r="BI91" s="459"/>
      <c r="BJ91" s="459"/>
      <c r="BK91" s="459"/>
      <c r="BL91" s="459"/>
      <c r="BM91" s="459"/>
      <c r="BN91" s="459"/>
      <c r="BO91" s="459"/>
      <c r="BP91" s="459"/>
      <c r="BQ91" s="459"/>
      <c r="BR91" s="459"/>
      <c r="BS91" s="459"/>
      <c r="BT91" s="459"/>
      <c r="BU91" s="459"/>
      <c r="BV91" s="459"/>
      <c r="BW91" s="459"/>
      <c r="BX91" s="459"/>
      <c r="BY91" s="459"/>
      <c r="BZ91" s="459"/>
      <c r="CA91" s="459"/>
      <c r="CB91" s="459"/>
      <c r="CC91" s="459"/>
      <c r="CD91" s="459"/>
      <c r="CE91" s="459"/>
      <c r="CF91" s="459"/>
      <c r="CG91" s="459"/>
      <c r="CH91" s="459"/>
      <c r="CI91" s="459"/>
      <c r="CJ91" s="459"/>
      <c r="CK91" s="459"/>
      <c r="CL91" s="459"/>
      <c r="CM91" s="459"/>
      <c r="CN91" s="459"/>
      <c r="CO91" s="459"/>
      <c r="CP91" s="459"/>
      <c r="CQ91" s="459"/>
      <c r="CR91" s="459"/>
      <c r="CS91" s="459"/>
      <c r="CT91" s="459"/>
      <c r="CU91" s="459"/>
      <c r="CV91" s="459"/>
      <c r="CW91" s="459"/>
      <c r="CX91" s="459"/>
      <c r="CY91" s="459"/>
      <c r="CZ91" s="459"/>
      <c r="DA91" s="459"/>
    </row>
    <row r="92" ht="10.5" customHeight="1"/>
    <row r="93" spans="1:105" s="37" customFormat="1" ht="14.25">
      <c r="A93" s="303" t="s">
        <v>186</v>
      </c>
      <c r="B93" s="303"/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303"/>
      <c r="AA93" s="303"/>
      <c r="AB93" s="303"/>
      <c r="AC93" s="303"/>
      <c r="AD93" s="303"/>
      <c r="AE93" s="303"/>
      <c r="AF93" s="303"/>
      <c r="AG93" s="303"/>
      <c r="AH93" s="303"/>
      <c r="AI93" s="303"/>
      <c r="AJ93" s="303"/>
      <c r="AK93" s="303"/>
      <c r="AL93" s="303"/>
      <c r="AM93" s="303"/>
      <c r="AN93" s="303"/>
      <c r="AO93" s="303"/>
      <c r="AP93" s="303"/>
      <c r="AQ93" s="303"/>
      <c r="AR93" s="303"/>
      <c r="AS93" s="303"/>
      <c r="AT93" s="303"/>
      <c r="AU93" s="303"/>
      <c r="AV93" s="303"/>
      <c r="AW93" s="303"/>
      <c r="AX93" s="303"/>
      <c r="AY93" s="303"/>
      <c r="AZ93" s="303"/>
      <c r="BA93" s="303"/>
      <c r="BB93" s="303"/>
      <c r="BC93" s="303"/>
      <c r="BD93" s="303"/>
      <c r="BE93" s="303"/>
      <c r="BF93" s="303"/>
      <c r="BG93" s="303"/>
      <c r="BH93" s="303"/>
      <c r="BI93" s="303"/>
      <c r="BJ93" s="303"/>
      <c r="BK93" s="303"/>
      <c r="BL93" s="303"/>
      <c r="BM93" s="303"/>
      <c r="BN93" s="303"/>
      <c r="BO93" s="303"/>
      <c r="BP93" s="303"/>
      <c r="BQ93" s="303"/>
      <c r="BR93" s="303"/>
      <c r="BS93" s="303"/>
      <c r="BT93" s="303"/>
      <c r="BU93" s="303"/>
      <c r="BV93" s="303"/>
      <c r="BW93" s="303"/>
      <c r="BX93" s="303"/>
      <c r="BY93" s="303"/>
      <c r="BZ93" s="303"/>
      <c r="CA93" s="303"/>
      <c r="CB93" s="303"/>
      <c r="CC93" s="303"/>
      <c r="CD93" s="303"/>
      <c r="CE93" s="303"/>
      <c r="CF93" s="303"/>
      <c r="CG93" s="303"/>
      <c r="CH93" s="303"/>
      <c r="CI93" s="303"/>
      <c r="CJ93" s="303"/>
      <c r="CK93" s="303"/>
      <c r="CL93" s="303"/>
      <c r="CM93" s="303"/>
      <c r="CN93" s="303"/>
      <c r="CO93" s="303"/>
      <c r="CP93" s="303"/>
      <c r="CQ93" s="303"/>
      <c r="CR93" s="303"/>
      <c r="CS93" s="303"/>
      <c r="CT93" s="303"/>
      <c r="CU93" s="303"/>
      <c r="CV93" s="303"/>
      <c r="CW93" s="303"/>
      <c r="CX93" s="303"/>
      <c r="CY93" s="303"/>
      <c r="CZ93" s="303"/>
      <c r="DA93" s="303"/>
    </row>
    <row r="94" ht="10.5" customHeight="1"/>
    <row r="95" spans="1:105" s="39" customFormat="1" ht="45" customHeight="1">
      <c r="A95" s="507" t="s">
        <v>152</v>
      </c>
      <c r="B95" s="508"/>
      <c r="C95" s="508"/>
      <c r="D95" s="508"/>
      <c r="E95" s="508"/>
      <c r="F95" s="508"/>
      <c r="G95" s="509"/>
      <c r="H95" s="507" t="s">
        <v>40</v>
      </c>
      <c r="I95" s="508"/>
      <c r="J95" s="508"/>
      <c r="K95" s="508"/>
      <c r="L95" s="508"/>
      <c r="M95" s="508"/>
      <c r="N95" s="508"/>
      <c r="O95" s="508"/>
      <c r="P95" s="508"/>
      <c r="Q95" s="508"/>
      <c r="R95" s="508"/>
      <c r="S95" s="508"/>
      <c r="T95" s="508"/>
      <c r="U95" s="508"/>
      <c r="V95" s="508"/>
      <c r="W95" s="508"/>
      <c r="X95" s="508"/>
      <c r="Y95" s="508"/>
      <c r="Z95" s="508"/>
      <c r="AA95" s="508"/>
      <c r="AB95" s="508"/>
      <c r="AC95" s="508"/>
      <c r="AD95" s="508"/>
      <c r="AE95" s="508"/>
      <c r="AF95" s="508"/>
      <c r="AG95" s="508"/>
      <c r="AH95" s="508"/>
      <c r="AI95" s="508"/>
      <c r="AJ95" s="508"/>
      <c r="AK95" s="508"/>
      <c r="AL95" s="508"/>
      <c r="AM95" s="508"/>
      <c r="AN95" s="508"/>
      <c r="AO95" s="509"/>
      <c r="AP95" s="507" t="s">
        <v>53</v>
      </c>
      <c r="AQ95" s="508"/>
      <c r="AR95" s="508"/>
      <c r="AS95" s="508"/>
      <c r="AT95" s="508"/>
      <c r="AU95" s="508"/>
      <c r="AV95" s="508"/>
      <c r="AW95" s="508"/>
      <c r="AX95" s="508"/>
      <c r="AY95" s="508"/>
      <c r="AZ95" s="508"/>
      <c r="BA95" s="508"/>
      <c r="BB95" s="508"/>
      <c r="BC95" s="508"/>
      <c r="BD95" s="508"/>
      <c r="BE95" s="509"/>
      <c r="BF95" s="507" t="s">
        <v>54</v>
      </c>
      <c r="BG95" s="508"/>
      <c r="BH95" s="508"/>
      <c r="BI95" s="508"/>
      <c r="BJ95" s="508"/>
      <c r="BK95" s="508"/>
      <c r="BL95" s="508"/>
      <c r="BM95" s="508"/>
      <c r="BN95" s="508"/>
      <c r="BO95" s="508"/>
      <c r="BP95" s="508"/>
      <c r="BQ95" s="508"/>
      <c r="BR95" s="508"/>
      <c r="BS95" s="508"/>
      <c r="BT95" s="508"/>
      <c r="BU95" s="509"/>
      <c r="BV95" s="507" t="s">
        <v>55</v>
      </c>
      <c r="BW95" s="508"/>
      <c r="BX95" s="508"/>
      <c r="BY95" s="508"/>
      <c r="BZ95" s="508"/>
      <c r="CA95" s="508"/>
      <c r="CB95" s="508"/>
      <c r="CC95" s="508"/>
      <c r="CD95" s="508"/>
      <c r="CE95" s="508"/>
      <c r="CF95" s="508"/>
      <c r="CG95" s="508"/>
      <c r="CH95" s="508"/>
      <c r="CI95" s="508"/>
      <c r="CJ95" s="508"/>
      <c r="CK95" s="509"/>
      <c r="CL95" s="507" t="s">
        <v>158</v>
      </c>
      <c r="CM95" s="508"/>
      <c r="CN95" s="508"/>
      <c r="CO95" s="508"/>
      <c r="CP95" s="508"/>
      <c r="CQ95" s="508"/>
      <c r="CR95" s="508"/>
      <c r="CS95" s="508"/>
      <c r="CT95" s="508"/>
      <c r="CU95" s="508"/>
      <c r="CV95" s="508"/>
      <c r="CW95" s="508"/>
      <c r="CX95" s="508"/>
      <c r="CY95" s="508"/>
      <c r="CZ95" s="508"/>
      <c r="DA95" s="509"/>
    </row>
    <row r="96" spans="1:105" s="40" customFormat="1" ht="12.75">
      <c r="A96" s="313">
        <v>1</v>
      </c>
      <c r="B96" s="313"/>
      <c r="C96" s="313"/>
      <c r="D96" s="313"/>
      <c r="E96" s="313"/>
      <c r="F96" s="313"/>
      <c r="G96" s="313"/>
      <c r="H96" s="313">
        <v>2</v>
      </c>
      <c r="I96" s="313"/>
      <c r="J96" s="313"/>
      <c r="K96" s="313"/>
      <c r="L96" s="313"/>
      <c r="M96" s="313"/>
      <c r="N96" s="313"/>
      <c r="O96" s="313"/>
      <c r="P96" s="313"/>
      <c r="Q96" s="313"/>
      <c r="R96" s="313"/>
      <c r="S96" s="313"/>
      <c r="T96" s="313"/>
      <c r="U96" s="313"/>
      <c r="V96" s="313"/>
      <c r="W96" s="313"/>
      <c r="X96" s="313"/>
      <c r="Y96" s="313"/>
      <c r="Z96" s="313"/>
      <c r="AA96" s="313"/>
      <c r="AB96" s="313"/>
      <c r="AC96" s="313"/>
      <c r="AD96" s="313"/>
      <c r="AE96" s="313"/>
      <c r="AF96" s="313"/>
      <c r="AG96" s="313"/>
      <c r="AH96" s="313"/>
      <c r="AI96" s="313"/>
      <c r="AJ96" s="313"/>
      <c r="AK96" s="313"/>
      <c r="AL96" s="313"/>
      <c r="AM96" s="313"/>
      <c r="AN96" s="313"/>
      <c r="AO96" s="313"/>
      <c r="AP96" s="313">
        <v>3</v>
      </c>
      <c r="AQ96" s="313"/>
      <c r="AR96" s="313"/>
      <c r="AS96" s="313"/>
      <c r="AT96" s="313"/>
      <c r="AU96" s="313"/>
      <c r="AV96" s="313"/>
      <c r="AW96" s="313"/>
      <c r="AX96" s="313"/>
      <c r="AY96" s="313"/>
      <c r="AZ96" s="313"/>
      <c r="BA96" s="313"/>
      <c r="BB96" s="313"/>
      <c r="BC96" s="313"/>
      <c r="BD96" s="313"/>
      <c r="BE96" s="313"/>
      <c r="BF96" s="313">
        <v>4</v>
      </c>
      <c r="BG96" s="313"/>
      <c r="BH96" s="313"/>
      <c r="BI96" s="313"/>
      <c r="BJ96" s="313"/>
      <c r="BK96" s="313"/>
      <c r="BL96" s="313"/>
      <c r="BM96" s="313"/>
      <c r="BN96" s="313"/>
      <c r="BO96" s="313"/>
      <c r="BP96" s="313"/>
      <c r="BQ96" s="313"/>
      <c r="BR96" s="313"/>
      <c r="BS96" s="313"/>
      <c r="BT96" s="313"/>
      <c r="BU96" s="313"/>
      <c r="BV96" s="313">
        <v>5</v>
      </c>
      <c r="BW96" s="313"/>
      <c r="BX96" s="313"/>
      <c r="BY96" s="313"/>
      <c r="BZ96" s="313"/>
      <c r="CA96" s="313"/>
      <c r="CB96" s="313"/>
      <c r="CC96" s="313"/>
      <c r="CD96" s="313"/>
      <c r="CE96" s="313"/>
      <c r="CF96" s="313"/>
      <c r="CG96" s="313"/>
      <c r="CH96" s="313"/>
      <c r="CI96" s="313"/>
      <c r="CJ96" s="313"/>
      <c r="CK96" s="313"/>
      <c r="CL96" s="313">
        <v>6</v>
      </c>
      <c r="CM96" s="313"/>
      <c r="CN96" s="313"/>
      <c r="CO96" s="313"/>
      <c r="CP96" s="313"/>
      <c r="CQ96" s="313"/>
      <c r="CR96" s="313"/>
      <c r="CS96" s="313"/>
      <c r="CT96" s="313"/>
      <c r="CU96" s="313"/>
      <c r="CV96" s="313"/>
      <c r="CW96" s="313"/>
      <c r="CX96" s="313"/>
      <c r="CY96" s="313"/>
      <c r="CZ96" s="313"/>
      <c r="DA96" s="313"/>
    </row>
    <row r="97" spans="1:105" s="41" customFormat="1" ht="15" customHeight="1">
      <c r="A97" s="308"/>
      <c r="B97" s="308"/>
      <c r="C97" s="308"/>
      <c r="D97" s="308"/>
      <c r="E97" s="308"/>
      <c r="F97" s="308"/>
      <c r="G97" s="308"/>
      <c r="H97" s="481"/>
      <c r="I97" s="481"/>
      <c r="J97" s="481"/>
      <c r="K97" s="481"/>
      <c r="L97" s="481"/>
      <c r="M97" s="481"/>
      <c r="N97" s="481"/>
      <c r="O97" s="481"/>
      <c r="P97" s="481"/>
      <c r="Q97" s="481"/>
      <c r="R97" s="481"/>
      <c r="S97" s="481"/>
      <c r="T97" s="481"/>
      <c r="U97" s="481"/>
      <c r="V97" s="481"/>
      <c r="W97" s="481"/>
      <c r="X97" s="481"/>
      <c r="Y97" s="481"/>
      <c r="Z97" s="481"/>
      <c r="AA97" s="481"/>
      <c r="AB97" s="481"/>
      <c r="AC97" s="481"/>
      <c r="AD97" s="481"/>
      <c r="AE97" s="481"/>
      <c r="AF97" s="481"/>
      <c r="AG97" s="481"/>
      <c r="AH97" s="481"/>
      <c r="AI97" s="481"/>
      <c r="AJ97" s="481"/>
      <c r="AK97" s="481"/>
      <c r="AL97" s="481"/>
      <c r="AM97" s="481"/>
      <c r="AN97" s="481"/>
      <c r="AO97" s="481"/>
      <c r="AP97" s="309"/>
      <c r="AQ97" s="309"/>
      <c r="AR97" s="309"/>
      <c r="AS97" s="309"/>
      <c r="AT97" s="309"/>
      <c r="AU97" s="309"/>
      <c r="AV97" s="309"/>
      <c r="AW97" s="309"/>
      <c r="AX97" s="309"/>
      <c r="AY97" s="309"/>
      <c r="AZ97" s="309"/>
      <c r="BA97" s="309"/>
      <c r="BB97" s="309"/>
      <c r="BC97" s="309"/>
      <c r="BD97" s="309"/>
      <c r="BE97" s="309"/>
      <c r="BF97" s="309"/>
      <c r="BG97" s="309"/>
      <c r="BH97" s="309"/>
      <c r="BI97" s="309"/>
      <c r="BJ97" s="309"/>
      <c r="BK97" s="309"/>
      <c r="BL97" s="309"/>
      <c r="BM97" s="309"/>
      <c r="BN97" s="309"/>
      <c r="BO97" s="309"/>
      <c r="BP97" s="309"/>
      <c r="BQ97" s="309"/>
      <c r="BR97" s="309"/>
      <c r="BS97" s="309"/>
      <c r="BT97" s="309"/>
      <c r="BU97" s="309"/>
      <c r="BV97" s="309"/>
      <c r="BW97" s="309"/>
      <c r="BX97" s="309"/>
      <c r="BY97" s="309"/>
      <c r="BZ97" s="309"/>
      <c r="CA97" s="309"/>
      <c r="CB97" s="309"/>
      <c r="CC97" s="309"/>
      <c r="CD97" s="309"/>
      <c r="CE97" s="309"/>
      <c r="CF97" s="309"/>
      <c r="CG97" s="309"/>
      <c r="CH97" s="309"/>
      <c r="CI97" s="309"/>
      <c r="CJ97" s="309"/>
      <c r="CK97" s="309"/>
      <c r="CL97" s="309"/>
      <c r="CM97" s="309"/>
      <c r="CN97" s="309"/>
      <c r="CO97" s="309"/>
      <c r="CP97" s="309"/>
      <c r="CQ97" s="309"/>
      <c r="CR97" s="309"/>
      <c r="CS97" s="309"/>
      <c r="CT97" s="309"/>
      <c r="CU97" s="309"/>
      <c r="CV97" s="309"/>
      <c r="CW97" s="309"/>
      <c r="CX97" s="309"/>
      <c r="CY97" s="309"/>
      <c r="CZ97" s="309"/>
      <c r="DA97" s="309"/>
    </row>
    <row r="98" spans="1:105" s="41" customFormat="1" ht="15" customHeight="1">
      <c r="A98" s="308"/>
      <c r="B98" s="308"/>
      <c r="C98" s="308"/>
      <c r="D98" s="308"/>
      <c r="E98" s="308"/>
      <c r="F98" s="308"/>
      <c r="G98" s="308"/>
      <c r="H98" s="481"/>
      <c r="I98" s="481"/>
      <c r="J98" s="481"/>
      <c r="K98" s="481"/>
      <c r="L98" s="481"/>
      <c r="M98" s="481"/>
      <c r="N98" s="481"/>
      <c r="O98" s="481"/>
      <c r="P98" s="481"/>
      <c r="Q98" s="481"/>
      <c r="R98" s="481"/>
      <c r="S98" s="481"/>
      <c r="T98" s="481"/>
      <c r="U98" s="481"/>
      <c r="V98" s="481"/>
      <c r="W98" s="481"/>
      <c r="X98" s="481"/>
      <c r="Y98" s="481"/>
      <c r="Z98" s="481"/>
      <c r="AA98" s="481"/>
      <c r="AB98" s="481"/>
      <c r="AC98" s="481"/>
      <c r="AD98" s="481"/>
      <c r="AE98" s="481"/>
      <c r="AF98" s="481"/>
      <c r="AG98" s="481"/>
      <c r="AH98" s="481"/>
      <c r="AI98" s="481"/>
      <c r="AJ98" s="481"/>
      <c r="AK98" s="481"/>
      <c r="AL98" s="481"/>
      <c r="AM98" s="481"/>
      <c r="AN98" s="481"/>
      <c r="AO98" s="481"/>
      <c r="AP98" s="309"/>
      <c r="AQ98" s="309"/>
      <c r="AR98" s="309"/>
      <c r="AS98" s="309"/>
      <c r="AT98" s="309"/>
      <c r="AU98" s="309"/>
      <c r="AV98" s="309"/>
      <c r="AW98" s="309"/>
      <c r="AX98" s="309"/>
      <c r="AY98" s="309"/>
      <c r="AZ98" s="309"/>
      <c r="BA98" s="309"/>
      <c r="BB98" s="309"/>
      <c r="BC98" s="309"/>
      <c r="BD98" s="309"/>
      <c r="BE98" s="309"/>
      <c r="BF98" s="309"/>
      <c r="BG98" s="309"/>
      <c r="BH98" s="309"/>
      <c r="BI98" s="309"/>
      <c r="BJ98" s="309"/>
      <c r="BK98" s="309"/>
      <c r="BL98" s="309"/>
      <c r="BM98" s="309"/>
      <c r="BN98" s="309"/>
      <c r="BO98" s="309"/>
      <c r="BP98" s="309"/>
      <c r="BQ98" s="309"/>
      <c r="BR98" s="309"/>
      <c r="BS98" s="309"/>
      <c r="BT98" s="309"/>
      <c r="BU98" s="309"/>
      <c r="BV98" s="309"/>
      <c r="BW98" s="309"/>
      <c r="BX98" s="309"/>
      <c r="BY98" s="309"/>
      <c r="BZ98" s="309"/>
      <c r="CA98" s="309"/>
      <c r="CB98" s="309"/>
      <c r="CC98" s="309"/>
      <c r="CD98" s="309"/>
      <c r="CE98" s="309"/>
      <c r="CF98" s="309"/>
      <c r="CG98" s="309"/>
      <c r="CH98" s="309"/>
      <c r="CI98" s="309"/>
      <c r="CJ98" s="309"/>
      <c r="CK98" s="309"/>
      <c r="CL98" s="309"/>
      <c r="CM98" s="309"/>
      <c r="CN98" s="309"/>
      <c r="CO98" s="309"/>
      <c r="CP98" s="309"/>
      <c r="CQ98" s="309"/>
      <c r="CR98" s="309"/>
      <c r="CS98" s="309"/>
      <c r="CT98" s="309"/>
      <c r="CU98" s="309"/>
      <c r="CV98" s="309"/>
      <c r="CW98" s="309"/>
      <c r="CX98" s="309"/>
      <c r="CY98" s="309"/>
      <c r="CZ98" s="309"/>
      <c r="DA98" s="309"/>
    </row>
    <row r="99" spans="1:105" s="41" customFormat="1" ht="15" customHeight="1">
      <c r="A99" s="308"/>
      <c r="B99" s="308"/>
      <c r="C99" s="308"/>
      <c r="D99" s="308"/>
      <c r="E99" s="308"/>
      <c r="F99" s="308"/>
      <c r="G99" s="308"/>
      <c r="H99" s="510" t="s">
        <v>187</v>
      </c>
      <c r="I99" s="511"/>
      <c r="J99" s="511"/>
      <c r="K99" s="511"/>
      <c r="L99" s="511"/>
      <c r="M99" s="511"/>
      <c r="N99" s="511"/>
      <c r="O99" s="511"/>
      <c r="P99" s="511"/>
      <c r="Q99" s="511"/>
      <c r="R99" s="511"/>
      <c r="S99" s="511"/>
      <c r="T99" s="511"/>
      <c r="U99" s="511"/>
      <c r="V99" s="511"/>
      <c r="W99" s="511"/>
      <c r="X99" s="511"/>
      <c r="Y99" s="511"/>
      <c r="Z99" s="511"/>
      <c r="AA99" s="511"/>
      <c r="AB99" s="511"/>
      <c r="AC99" s="511"/>
      <c r="AD99" s="511"/>
      <c r="AE99" s="511"/>
      <c r="AF99" s="511"/>
      <c r="AG99" s="511"/>
      <c r="AH99" s="511"/>
      <c r="AI99" s="511"/>
      <c r="AJ99" s="511"/>
      <c r="AK99" s="511"/>
      <c r="AL99" s="511"/>
      <c r="AM99" s="511"/>
      <c r="AN99" s="511"/>
      <c r="AO99" s="512"/>
      <c r="AP99" s="309" t="s">
        <v>137</v>
      </c>
      <c r="AQ99" s="309"/>
      <c r="AR99" s="309"/>
      <c r="AS99" s="309"/>
      <c r="AT99" s="309"/>
      <c r="AU99" s="309"/>
      <c r="AV99" s="309"/>
      <c r="AW99" s="309"/>
      <c r="AX99" s="309"/>
      <c r="AY99" s="309"/>
      <c r="AZ99" s="309"/>
      <c r="BA99" s="309"/>
      <c r="BB99" s="309"/>
      <c r="BC99" s="309"/>
      <c r="BD99" s="309"/>
      <c r="BE99" s="309"/>
      <c r="BF99" s="309" t="s">
        <v>137</v>
      </c>
      <c r="BG99" s="309"/>
      <c r="BH99" s="309"/>
      <c r="BI99" s="309"/>
      <c r="BJ99" s="309"/>
      <c r="BK99" s="309"/>
      <c r="BL99" s="309"/>
      <c r="BM99" s="309"/>
      <c r="BN99" s="309"/>
      <c r="BO99" s="309"/>
      <c r="BP99" s="309"/>
      <c r="BQ99" s="309"/>
      <c r="BR99" s="309"/>
      <c r="BS99" s="309"/>
      <c r="BT99" s="309"/>
      <c r="BU99" s="309"/>
      <c r="BV99" s="309" t="s">
        <v>137</v>
      </c>
      <c r="BW99" s="309"/>
      <c r="BX99" s="309"/>
      <c r="BY99" s="309"/>
      <c r="BZ99" s="309"/>
      <c r="CA99" s="309"/>
      <c r="CB99" s="309"/>
      <c r="CC99" s="309"/>
      <c r="CD99" s="309"/>
      <c r="CE99" s="309"/>
      <c r="CF99" s="309"/>
      <c r="CG99" s="309"/>
      <c r="CH99" s="309"/>
      <c r="CI99" s="309"/>
      <c r="CJ99" s="309"/>
      <c r="CK99" s="309"/>
      <c r="CL99" s="309"/>
      <c r="CM99" s="309"/>
      <c r="CN99" s="309"/>
      <c r="CO99" s="309"/>
      <c r="CP99" s="309"/>
      <c r="CQ99" s="309"/>
      <c r="CR99" s="309"/>
      <c r="CS99" s="309"/>
      <c r="CT99" s="309"/>
      <c r="CU99" s="309"/>
      <c r="CV99" s="309"/>
      <c r="CW99" s="309"/>
      <c r="CX99" s="309"/>
      <c r="CY99" s="309"/>
      <c r="CZ99" s="309"/>
      <c r="DA99" s="309"/>
    </row>
    <row r="100" ht="10.5" customHeight="1"/>
    <row r="101" spans="1:105" s="37" customFormat="1" ht="14.25">
      <c r="A101" s="303" t="s">
        <v>188</v>
      </c>
      <c r="B101" s="303"/>
      <c r="C101" s="303"/>
      <c r="D101" s="303"/>
      <c r="E101" s="303"/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3"/>
      <c r="Y101" s="303"/>
      <c r="Z101" s="303"/>
      <c r="AA101" s="303"/>
      <c r="AB101" s="303"/>
      <c r="AC101" s="303"/>
      <c r="AD101" s="303"/>
      <c r="AE101" s="303"/>
      <c r="AF101" s="303"/>
      <c r="AG101" s="303"/>
      <c r="AH101" s="303"/>
      <c r="AI101" s="303"/>
      <c r="AJ101" s="303"/>
      <c r="AK101" s="303"/>
      <c r="AL101" s="303"/>
      <c r="AM101" s="303"/>
      <c r="AN101" s="303"/>
      <c r="AO101" s="303"/>
      <c r="AP101" s="303"/>
      <c r="AQ101" s="303"/>
      <c r="AR101" s="303"/>
      <c r="AS101" s="303"/>
      <c r="AT101" s="303"/>
      <c r="AU101" s="303"/>
      <c r="AV101" s="303"/>
      <c r="AW101" s="303"/>
      <c r="AX101" s="303"/>
      <c r="AY101" s="303"/>
      <c r="AZ101" s="303"/>
      <c r="BA101" s="303"/>
      <c r="BB101" s="303"/>
      <c r="BC101" s="303"/>
      <c r="BD101" s="303"/>
      <c r="BE101" s="303"/>
      <c r="BF101" s="303"/>
      <c r="BG101" s="303"/>
      <c r="BH101" s="303"/>
      <c r="BI101" s="303"/>
      <c r="BJ101" s="303"/>
      <c r="BK101" s="303"/>
      <c r="BL101" s="303"/>
      <c r="BM101" s="303"/>
      <c r="BN101" s="303"/>
      <c r="BO101" s="303"/>
      <c r="BP101" s="303"/>
      <c r="BQ101" s="303"/>
      <c r="BR101" s="303"/>
      <c r="BS101" s="303"/>
      <c r="BT101" s="303"/>
      <c r="BU101" s="303"/>
      <c r="BV101" s="303"/>
      <c r="BW101" s="303"/>
      <c r="BX101" s="303"/>
      <c r="BY101" s="303"/>
      <c r="BZ101" s="303"/>
      <c r="CA101" s="303"/>
      <c r="CB101" s="303"/>
      <c r="CC101" s="303"/>
      <c r="CD101" s="303"/>
      <c r="CE101" s="303"/>
      <c r="CF101" s="303"/>
      <c r="CG101" s="303"/>
      <c r="CH101" s="303"/>
      <c r="CI101" s="303"/>
      <c r="CJ101" s="303"/>
      <c r="CK101" s="303"/>
      <c r="CL101" s="303"/>
      <c r="CM101" s="303"/>
      <c r="CN101" s="303"/>
      <c r="CO101" s="303"/>
      <c r="CP101" s="303"/>
      <c r="CQ101" s="303"/>
      <c r="CR101" s="303"/>
      <c r="CS101" s="303"/>
      <c r="CT101" s="303"/>
      <c r="CU101" s="303"/>
      <c r="CV101" s="303"/>
      <c r="CW101" s="303"/>
      <c r="CX101" s="303"/>
      <c r="CY101" s="303"/>
      <c r="CZ101" s="303"/>
      <c r="DA101" s="303"/>
    </row>
    <row r="102" ht="10.5" customHeight="1"/>
    <row r="103" spans="1:105" s="39" customFormat="1" ht="45" customHeight="1">
      <c r="A103" s="310" t="s">
        <v>152</v>
      </c>
      <c r="B103" s="311"/>
      <c r="C103" s="311"/>
      <c r="D103" s="311"/>
      <c r="E103" s="311"/>
      <c r="F103" s="311"/>
      <c r="G103" s="312"/>
      <c r="H103" s="310" t="s">
        <v>40</v>
      </c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311"/>
      <c r="T103" s="311"/>
      <c r="U103" s="311"/>
      <c r="V103" s="311"/>
      <c r="W103" s="311"/>
      <c r="X103" s="311"/>
      <c r="Y103" s="311"/>
      <c r="Z103" s="311"/>
      <c r="AA103" s="311"/>
      <c r="AB103" s="311"/>
      <c r="AC103" s="311"/>
      <c r="AD103" s="311"/>
      <c r="AE103" s="311"/>
      <c r="AF103" s="311"/>
      <c r="AG103" s="311"/>
      <c r="AH103" s="311"/>
      <c r="AI103" s="311"/>
      <c r="AJ103" s="311"/>
      <c r="AK103" s="311"/>
      <c r="AL103" s="311"/>
      <c r="AM103" s="311"/>
      <c r="AN103" s="311"/>
      <c r="AO103" s="311"/>
      <c r="AP103" s="311"/>
      <c r="AQ103" s="311"/>
      <c r="AR103" s="311"/>
      <c r="AS103" s="311"/>
      <c r="AT103" s="311"/>
      <c r="AU103" s="311"/>
      <c r="AV103" s="311"/>
      <c r="AW103" s="311"/>
      <c r="AX103" s="311"/>
      <c r="AY103" s="311"/>
      <c r="AZ103" s="311"/>
      <c r="BA103" s="311"/>
      <c r="BB103" s="311"/>
      <c r="BC103" s="312"/>
      <c r="BD103" s="310" t="s">
        <v>189</v>
      </c>
      <c r="BE103" s="311"/>
      <c r="BF103" s="311"/>
      <c r="BG103" s="311"/>
      <c r="BH103" s="311"/>
      <c r="BI103" s="311"/>
      <c r="BJ103" s="311"/>
      <c r="BK103" s="311"/>
      <c r="BL103" s="311"/>
      <c r="BM103" s="311"/>
      <c r="BN103" s="311"/>
      <c r="BO103" s="311"/>
      <c r="BP103" s="311"/>
      <c r="BQ103" s="311"/>
      <c r="BR103" s="311"/>
      <c r="BS103" s="312"/>
      <c r="BT103" s="310" t="s">
        <v>190</v>
      </c>
      <c r="BU103" s="311"/>
      <c r="BV103" s="311"/>
      <c r="BW103" s="311"/>
      <c r="BX103" s="311"/>
      <c r="BY103" s="311"/>
      <c r="BZ103" s="311"/>
      <c r="CA103" s="311"/>
      <c r="CB103" s="311"/>
      <c r="CC103" s="311"/>
      <c r="CD103" s="311"/>
      <c r="CE103" s="311"/>
      <c r="CF103" s="311"/>
      <c r="CG103" s="311"/>
      <c r="CH103" s="311"/>
      <c r="CI103" s="312"/>
      <c r="CJ103" s="310" t="s">
        <v>191</v>
      </c>
      <c r="CK103" s="311"/>
      <c r="CL103" s="311"/>
      <c r="CM103" s="311"/>
      <c r="CN103" s="311"/>
      <c r="CO103" s="311"/>
      <c r="CP103" s="311"/>
      <c r="CQ103" s="311"/>
      <c r="CR103" s="311"/>
      <c r="CS103" s="311"/>
      <c r="CT103" s="311"/>
      <c r="CU103" s="311"/>
      <c r="CV103" s="311"/>
      <c r="CW103" s="311"/>
      <c r="CX103" s="311"/>
      <c r="CY103" s="311"/>
      <c r="CZ103" s="311"/>
      <c r="DA103" s="312"/>
    </row>
    <row r="104" spans="1:105" s="40" customFormat="1" ht="12.75">
      <c r="A104" s="313">
        <v>1</v>
      </c>
      <c r="B104" s="313"/>
      <c r="C104" s="313"/>
      <c r="D104" s="313"/>
      <c r="E104" s="313"/>
      <c r="F104" s="313"/>
      <c r="G104" s="313"/>
      <c r="H104" s="313">
        <v>2</v>
      </c>
      <c r="I104" s="313"/>
      <c r="J104" s="313"/>
      <c r="K104" s="313"/>
      <c r="L104" s="313"/>
      <c r="M104" s="313"/>
      <c r="N104" s="313"/>
      <c r="O104" s="313"/>
      <c r="P104" s="313"/>
      <c r="Q104" s="313"/>
      <c r="R104" s="313"/>
      <c r="S104" s="313"/>
      <c r="T104" s="313"/>
      <c r="U104" s="313"/>
      <c r="V104" s="313"/>
      <c r="W104" s="313"/>
      <c r="X104" s="313"/>
      <c r="Y104" s="313"/>
      <c r="Z104" s="313"/>
      <c r="AA104" s="313"/>
      <c r="AB104" s="313"/>
      <c r="AC104" s="313"/>
      <c r="AD104" s="313"/>
      <c r="AE104" s="313"/>
      <c r="AF104" s="313"/>
      <c r="AG104" s="313"/>
      <c r="AH104" s="313"/>
      <c r="AI104" s="313"/>
      <c r="AJ104" s="313"/>
      <c r="AK104" s="313"/>
      <c r="AL104" s="313"/>
      <c r="AM104" s="313"/>
      <c r="AN104" s="313"/>
      <c r="AO104" s="313"/>
      <c r="AP104" s="313"/>
      <c r="AQ104" s="313"/>
      <c r="AR104" s="313"/>
      <c r="AS104" s="313"/>
      <c r="AT104" s="313"/>
      <c r="AU104" s="313"/>
      <c r="AV104" s="313"/>
      <c r="AW104" s="313"/>
      <c r="AX104" s="313"/>
      <c r="AY104" s="313"/>
      <c r="AZ104" s="313"/>
      <c r="BA104" s="313"/>
      <c r="BB104" s="313"/>
      <c r="BC104" s="313"/>
      <c r="BD104" s="313">
        <v>3</v>
      </c>
      <c r="BE104" s="313"/>
      <c r="BF104" s="313"/>
      <c r="BG104" s="313"/>
      <c r="BH104" s="313"/>
      <c r="BI104" s="313"/>
      <c r="BJ104" s="313"/>
      <c r="BK104" s="313"/>
      <c r="BL104" s="313"/>
      <c r="BM104" s="313"/>
      <c r="BN104" s="313"/>
      <c r="BO104" s="313"/>
      <c r="BP104" s="313"/>
      <c r="BQ104" s="313"/>
      <c r="BR104" s="313"/>
      <c r="BS104" s="313"/>
      <c r="BT104" s="313">
        <v>4</v>
      </c>
      <c r="BU104" s="313"/>
      <c r="BV104" s="313"/>
      <c r="BW104" s="313"/>
      <c r="BX104" s="313"/>
      <c r="BY104" s="313"/>
      <c r="BZ104" s="313"/>
      <c r="CA104" s="313"/>
      <c r="CB104" s="313"/>
      <c r="CC104" s="313"/>
      <c r="CD104" s="313"/>
      <c r="CE104" s="313"/>
      <c r="CF104" s="313"/>
      <c r="CG104" s="313"/>
      <c r="CH104" s="313"/>
      <c r="CI104" s="313"/>
      <c r="CJ104" s="313">
        <v>5</v>
      </c>
      <c r="CK104" s="313"/>
      <c r="CL104" s="313"/>
      <c r="CM104" s="313"/>
      <c r="CN104" s="313"/>
      <c r="CO104" s="313"/>
      <c r="CP104" s="313"/>
      <c r="CQ104" s="313"/>
      <c r="CR104" s="313"/>
      <c r="CS104" s="313"/>
      <c r="CT104" s="313"/>
      <c r="CU104" s="313"/>
      <c r="CV104" s="313"/>
      <c r="CW104" s="313"/>
      <c r="CX104" s="313"/>
      <c r="CY104" s="313"/>
      <c r="CZ104" s="313"/>
      <c r="DA104" s="313"/>
    </row>
    <row r="105" spans="1:105" s="41" customFormat="1" ht="15" customHeight="1">
      <c r="A105" s="308"/>
      <c r="B105" s="308"/>
      <c r="C105" s="308"/>
      <c r="D105" s="308"/>
      <c r="E105" s="308"/>
      <c r="F105" s="308"/>
      <c r="G105" s="308"/>
      <c r="H105" s="481"/>
      <c r="I105" s="481"/>
      <c r="J105" s="481"/>
      <c r="K105" s="481"/>
      <c r="L105" s="481"/>
      <c r="M105" s="481"/>
      <c r="N105" s="481"/>
      <c r="O105" s="481"/>
      <c r="P105" s="481"/>
      <c r="Q105" s="481"/>
      <c r="R105" s="481"/>
      <c r="S105" s="481"/>
      <c r="T105" s="481"/>
      <c r="U105" s="481"/>
      <c r="V105" s="481"/>
      <c r="W105" s="481"/>
      <c r="X105" s="481"/>
      <c r="Y105" s="481"/>
      <c r="Z105" s="481"/>
      <c r="AA105" s="481"/>
      <c r="AB105" s="481"/>
      <c r="AC105" s="481"/>
      <c r="AD105" s="481"/>
      <c r="AE105" s="481"/>
      <c r="AF105" s="481"/>
      <c r="AG105" s="481"/>
      <c r="AH105" s="481"/>
      <c r="AI105" s="481"/>
      <c r="AJ105" s="481"/>
      <c r="AK105" s="481"/>
      <c r="AL105" s="481"/>
      <c r="AM105" s="481"/>
      <c r="AN105" s="481"/>
      <c r="AO105" s="481"/>
      <c r="AP105" s="481"/>
      <c r="AQ105" s="481"/>
      <c r="AR105" s="481"/>
      <c r="AS105" s="481"/>
      <c r="AT105" s="481"/>
      <c r="AU105" s="481"/>
      <c r="AV105" s="481"/>
      <c r="AW105" s="481"/>
      <c r="AX105" s="481"/>
      <c r="AY105" s="481"/>
      <c r="AZ105" s="481"/>
      <c r="BA105" s="481"/>
      <c r="BB105" s="481"/>
      <c r="BC105" s="481"/>
      <c r="BD105" s="309"/>
      <c r="BE105" s="309"/>
      <c r="BF105" s="309"/>
      <c r="BG105" s="309"/>
      <c r="BH105" s="309"/>
      <c r="BI105" s="309"/>
      <c r="BJ105" s="309"/>
      <c r="BK105" s="309"/>
      <c r="BL105" s="309"/>
      <c r="BM105" s="309"/>
      <c r="BN105" s="309"/>
      <c r="BO105" s="309"/>
      <c r="BP105" s="309"/>
      <c r="BQ105" s="309"/>
      <c r="BR105" s="309"/>
      <c r="BS105" s="309"/>
      <c r="BT105" s="309"/>
      <c r="BU105" s="309"/>
      <c r="BV105" s="309"/>
      <c r="BW105" s="309"/>
      <c r="BX105" s="309"/>
      <c r="BY105" s="309"/>
      <c r="BZ105" s="309"/>
      <c r="CA105" s="309"/>
      <c r="CB105" s="309"/>
      <c r="CC105" s="309"/>
      <c r="CD105" s="309"/>
      <c r="CE105" s="309"/>
      <c r="CF105" s="309"/>
      <c r="CG105" s="309"/>
      <c r="CH105" s="309"/>
      <c r="CI105" s="309"/>
      <c r="CJ105" s="309"/>
      <c r="CK105" s="309"/>
      <c r="CL105" s="309"/>
      <c r="CM105" s="309"/>
      <c r="CN105" s="309"/>
      <c r="CO105" s="309"/>
      <c r="CP105" s="309"/>
      <c r="CQ105" s="309"/>
      <c r="CR105" s="309"/>
      <c r="CS105" s="309"/>
      <c r="CT105" s="309"/>
      <c r="CU105" s="309"/>
      <c r="CV105" s="309"/>
      <c r="CW105" s="309"/>
      <c r="CX105" s="309"/>
      <c r="CY105" s="309"/>
      <c r="CZ105" s="309"/>
      <c r="DA105" s="309"/>
    </row>
    <row r="106" spans="1:105" s="41" customFormat="1" ht="15" customHeight="1">
      <c r="A106" s="308"/>
      <c r="B106" s="308"/>
      <c r="C106" s="308"/>
      <c r="D106" s="308"/>
      <c r="E106" s="308"/>
      <c r="F106" s="308"/>
      <c r="G106" s="308"/>
      <c r="H106" s="481"/>
      <c r="I106" s="481"/>
      <c r="J106" s="481"/>
      <c r="K106" s="481"/>
      <c r="L106" s="481"/>
      <c r="M106" s="481"/>
      <c r="N106" s="481"/>
      <c r="O106" s="481"/>
      <c r="P106" s="481"/>
      <c r="Q106" s="481"/>
      <c r="R106" s="481"/>
      <c r="S106" s="481"/>
      <c r="T106" s="481"/>
      <c r="U106" s="481"/>
      <c r="V106" s="481"/>
      <c r="W106" s="481"/>
      <c r="X106" s="481"/>
      <c r="Y106" s="481"/>
      <c r="Z106" s="481"/>
      <c r="AA106" s="481"/>
      <c r="AB106" s="481"/>
      <c r="AC106" s="481"/>
      <c r="AD106" s="481"/>
      <c r="AE106" s="481"/>
      <c r="AF106" s="481"/>
      <c r="AG106" s="481"/>
      <c r="AH106" s="481"/>
      <c r="AI106" s="481"/>
      <c r="AJ106" s="481"/>
      <c r="AK106" s="481"/>
      <c r="AL106" s="481"/>
      <c r="AM106" s="481"/>
      <c r="AN106" s="481"/>
      <c r="AO106" s="481"/>
      <c r="AP106" s="481"/>
      <c r="AQ106" s="481"/>
      <c r="AR106" s="481"/>
      <c r="AS106" s="481"/>
      <c r="AT106" s="481"/>
      <c r="AU106" s="481"/>
      <c r="AV106" s="481"/>
      <c r="AW106" s="481"/>
      <c r="AX106" s="481"/>
      <c r="AY106" s="481"/>
      <c r="AZ106" s="481"/>
      <c r="BA106" s="481"/>
      <c r="BB106" s="481"/>
      <c r="BC106" s="481"/>
      <c r="BD106" s="309"/>
      <c r="BE106" s="309"/>
      <c r="BF106" s="309"/>
      <c r="BG106" s="309"/>
      <c r="BH106" s="309"/>
      <c r="BI106" s="309"/>
      <c r="BJ106" s="309"/>
      <c r="BK106" s="309"/>
      <c r="BL106" s="309"/>
      <c r="BM106" s="309"/>
      <c r="BN106" s="309"/>
      <c r="BO106" s="309"/>
      <c r="BP106" s="309"/>
      <c r="BQ106" s="309"/>
      <c r="BR106" s="309"/>
      <c r="BS106" s="309"/>
      <c r="BT106" s="309"/>
      <c r="BU106" s="309"/>
      <c r="BV106" s="309"/>
      <c r="BW106" s="309"/>
      <c r="BX106" s="309"/>
      <c r="BY106" s="309"/>
      <c r="BZ106" s="309"/>
      <c r="CA106" s="309"/>
      <c r="CB106" s="309"/>
      <c r="CC106" s="309"/>
      <c r="CD106" s="309"/>
      <c r="CE106" s="309"/>
      <c r="CF106" s="309"/>
      <c r="CG106" s="309"/>
      <c r="CH106" s="309"/>
      <c r="CI106" s="309"/>
      <c r="CJ106" s="309"/>
      <c r="CK106" s="309"/>
      <c r="CL106" s="309"/>
      <c r="CM106" s="309"/>
      <c r="CN106" s="309"/>
      <c r="CO106" s="309"/>
      <c r="CP106" s="309"/>
      <c r="CQ106" s="309"/>
      <c r="CR106" s="309"/>
      <c r="CS106" s="309"/>
      <c r="CT106" s="309"/>
      <c r="CU106" s="309"/>
      <c r="CV106" s="309"/>
      <c r="CW106" s="309"/>
      <c r="CX106" s="309"/>
      <c r="CY106" s="309"/>
      <c r="CZ106" s="309"/>
      <c r="DA106" s="309"/>
    </row>
    <row r="107" spans="1:105" s="41" customFormat="1" ht="15" customHeight="1">
      <c r="A107" s="308"/>
      <c r="B107" s="308"/>
      <c r="C107" s="308"/>
      <c r="D107" s="308"/>
      <c r="E107" s="308"/>
      <c r="F107" s="308"/>
      <c r="G107" s="308"/>
      <c r="H107" s="482" t="s">
        <v>153</v>
      </c>
      <c r="I107" s="482"/>
      <c r="J107" s="482"/>
      <c r="K107" s="482"/>
      <c r="L107" s="482"/>
      <c r="M107" s="482"/>
      <c r="N107" s="482"/>
      <c r="O107" s="482"/>
      <c r="P107" s="482"/>
      <c r="Q107" s="482"/>
      <c r="R107" s="482"/>
      <c r="S107" s="482"/>
      <c r="T107" s="482"/>
      <c r="U107" s="482"/>
      <c r="V107" s="482"/>
      <c r="W107" s="482"/>
      <c r="X107" s="482"/>
      <c r="Y107" s="482"/>
      <c r="Z107" s="482"/>
      <c r="AA107" s="482"/>
      <c r="AB107" s="482"/>
      <c r="AC107" s="482"/>
      <c r="AD107" s="482"/>
      <c r="AE107" s="482"/>
      <c r="AF107" s="482"/>
      <c r="AG107" s="482"/>
      <c r="AH107" s="482"/>
      <c r="AI107" s="482"/>
      <c r="AJ107" s="482"/>
      <c r="AK107" s="482"/>
      <c r="AL107" s="482"/>
      <c r="AM107" s="482"/>
      <c r="AN107" s="482"/>
      <c r="AO107" s="482"/>
      <c r="AP107" s="482"/>
      <c r="AQ107" s="482"/>
      <c r="AR107" s="482"/>
      <c r="AS107" s="482"/>
      <c r="AT107" s="482"/>
      <c r="AU107" s="482"/>
      <c r="AV107" s="482"/>
      <c r="AW107" s="482"/>
      <c r="AX107" s="482"/>
      <c r="AY107" s="482"/>
      <c r="AZ107" s="482"/>
      <c r="BA107" s="482"/>
      <c r="BB107" s="482"/>
      <c r="BC107" s="483"/>
      <c r="BD107" s="309"/>
      <c r="BE107" s="309"/>
      <c r="BF107" s="309"/>
      <c r="BG107" s="309"/>
      <c r="BH107" s="309"/>
      <c r="BI107" s="309"/>
      <c r="BJ107" s="309"/>
      <c r="BK107" s="309"/>
      <c r="BL107" s="309"/>
      <c r="BM107" s="309"/>
      <c r="BN107" s="309"/>
      <c r="BO107" s="309"/>
      <c r="BP107" s="309"/>
      <c r="BQ107" s="309"/>
      <c r="BR107" s="309"/>
      <c r="BS107" s="309"/>
      <c r="BT107" s="309"/>
      <c r="BU107" s="309"/>
      <c r="BV107" s="309"/>
      <c r="BW107" s="309"/>
      <c r="BX107" s="309"/>
      <c r="BY107" s="309"/>
      <c r="BZ107" s="309"/>
      <c r="CA107" s="309"/>
      <c r="CB107" s="309"/>
      <c r="CC107" s="309"/>
      <c r="CD107" s="309"/>
      <c r="CE107" s="309"/>
      <c r="CF107" s="309"/>
      <c r="CG107" s="309"/>
      <c r="CH107" s="309"/>
      <c r="CI107" s="309"/>
      <c r="CJ107" s="309"/>
      <c r="CK107" s="309"/>
      <c r="CL107" s="309"/>
      <c r="CM107" s="309"/>
      <c r="CN107" s="309"/>
      <c r="CO107" s="309"/>
      <c r="CP107" s="309"/>
      <c r="CQ107" s="309"/>
      <c r="CR107" s="309"/>
      <c r="CS107" s="309"/>
      <c r="CT107" s="309"/>
      <c r="CU107" s="309"/>
      <c r="CV107" s="309"/>
      <c r="CW107" s="309"/>
      <c r="CX107" s="309"/>
      <c r="CY107" s="309"/>
      <c r="CZ107" s="309"/>
      <c r="DA107" s="309"/>
    </row>
    <row r="108" ht="10.5" customHeight="1"/>
    <row r="109" spans="1:105" s="37" customFormat="1" ht="14.25">
      <c r="A109" s="303" t="s">
        <v>192</v>
      </c>
      <c r="B109" s="303"/>
      <c r="C109" s="303"/>
      <c r="D109" s="303"/>
      <c r="E109" s="303"/>
      <c r="F109" s="303"/>
      <c r="G109" s="303"/>
      <c r="H109" s="303"/>
      <c r="I109" s="303"/>
      <c r="J109" s="303"/>
      <c r="K109" s="303"/>
      <c r="L109" s="303"/>
      <c r="M109" s="303"/>
      <c r="N109" s="303"/>
      <c r="O109" s="303"/>
      <c r="P109" s="303"/>
      <c r="Q109" s="303"/>
      <c r="R109" s="303"/>
      <c r="S109" s="303"/>
      <c r="T109" s="303"/>
      <c r="U109" s="303"/>
      <c r="V109" s="303"/>
      <c r="W109" s="303"/>
      <c r="X109" s="303"/>
      <c r="Y109" s="303"/>
      <c r="Z109" s="303"/>
      <c r="AA109" s="303"/>
      <c r="AB109" s="303"/>
      <c r="AC109" s="303"/>
      <c r="AD109" s="303"/>
      <c r="AE109" s="303"/>
      <c r="AF109" s="303"/>
      <c r="AG109" s="303"/>
      <c r="AH109" s="303"/>
      <c r="AI109" s="303"/>
      <c r="AJ109" s="303"/>
      <c r="AK109" s="303"/>
      <c r="AL109" s="303"/>
      <c r="AM109" s="303"/>
      <c r="AN109" s="303"/>
      <c r="AO109" s="303"/>
      <c r="AP109" s="303"/>
      <c r="AQ109" s="303"/>
      <c r="AR109" s="303"/>
      <c r="AS109" s="303"/>
      <c r="AT109" s="303"/>
      <c r="AU109" s="303"/>
      <c r="AV109" s="303"/>
      <c r="AW109" s="303"/>
      <c r="AX109" s="303"/>
      <c r="AY109" s="303"/>
      <c r="AZ109" s="303"/>
      <c r="BA109" s="303"/>
      <c r="BB109" s="303"/>
      <c r="BC109" s="303"/>
      <c r="BD109" s="303"/>
      <c r="BE109" s="303"/>
      <c r="BF109" s="303"/>
      <c r="BG109" s="303"/>
      <c r="BH109" s="303"/>
      <c r="BI109" s="303"/>
      <c r="BJ109" s="303"/>
      <c r="BK109" s="303"/>
      <c r="BL109" s="303"/>
      <c r="BM109" s="303"/>
      <c r="BN109" s="303"/>
      <c r="BO109" s="303"/>
      <c r="BP109" s="303"/>
      <c r="BQ109" s="303"/>
      <c r="BR109" s="303"/>
      <c r="BS109" s="303"/>
      <c r="BT109" s="303"/>
      <c r="BU109" s="303"/>
      <c r="BV109" s="303"/>
      <c r="BW109" s="303"/>
      <c r="BX109" s="303"/>
      <c r="BY109" s="303"/>
      <c r="BZ109" s="303"/>
      <c r="CA109" s="303"/>
      <c r="CB109" s="303"/>
      <c r="CC109" s="303"/>
      <c r="CD109" s="303"/>
      <c r="CE109" s="303"/>
      <c r="CF109" s="303"/>
      <c r="CG109" s="303"/>
      <c r="CH109" s="303"/>
      <c r="CI109" s="303"/>
      <c r="CJ109" s="303"/>
      <c r="CK109" s="303"/>
      <c r="CL109" s="303"/>
      <c r="CM109" s="303"/>
      <c r="CN109" s="303"/>
      <c r="CO109" s="303"/>
      <c r="CP109" s="303"/>
      <c r="CQ109" s="303"/>
      <c r="CR109" s="303"/>
      <c r="CS109" s="303"/>
      <c r="CT109" s="303"/>
      <c r="CU109" s="303"/>
      <c r="CV109" s="303"/>
      <c r="CW109" s="303"/>
      <c r="CX109" s="303"/>
      <c r="CY109" s="303"/>
      <c r="CZ109" s="303"/>
      <c r="DA109" s="303"/>
    </row>
    <row r="110" ht="10.5" customHeight="1"/>
    <row r="111" spans="1:105" s="39" customFormat="1" ht="45" customHeight="1">
      <c r="A111" s="507" t="s">
        <v>152</v>
      </c>
      <c r="B111" s="508"/>
      <c r="C111" s="508"/>
      <c r="D111" s="508"/>
      <c r="E111" s="508"/>
      <c r="F111" s="508"/>
      <c r="G111" s="509"/>
      <c r="H111" s="507" t="s">
        <v>4</v>
      </c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8"/>
      <c r="AE111" s="508"/>
      <c r="AF111" s="508"/>
      <c r="AG111" s="508"/>
      <c r="AH111" s="508"/>
      <c r="AI111" s="508"/>
      <c r="AJ111" s="508"/>
      <c r="AK111" s="508"/>
      <c r="AL111" s="508"/>
      <c r="AM111" s="508"/>
      <c r="AN111" s="508"/>
      <c r="AO111" s="509"/>
      <c r="AP111" s="507" t="s">
        <v>56</v>
      </c>
      <c r="AQ111" s="508"/>
      <c r="AR111" s="508"/>
      <c r="AS111" s="508"/>
      <c r="AT111" s="508"/>
      <c r="AU111" s="508"/>
      <c r="AV111" s="508"/>
      <c r="AW111" s="508"/>
      <c r="AX111" s="508"/>
      <c r="AY111" s="508"/>
      <c r="AZ111" s="508"/>
      <c r="BA111" s="508"/>
      <c r="BB111" s="508"/>
      <c r="BC111" s="508"/>
      <c r="BD111" s="508"/>
      <c r="BE111" s="509"/>
      <c r="BF111" s="507" t="s">
        <v>193</v>
      </c>
      <c r="BG111" s="508"/>
      <c r="BH111" s="508"/>
      <c r="BI111" s="508"/>
      <c r="BJ111" s="508"/>
      <c r="BK111" s="508"/>
      <c r="BL111" s="508"/>
      <c r="BM111" s="508"/>
      <c r="BN111" s="508"/>
      <c r="BO111" s="508"/>
      <c r="BP111" s="508"/>
      <c r="BQ111" s="508"/>
      <c r="BR111" s="508"/>
      <c r="BS111" s="508"/>
      <c r="BT111" s="508"/>
      <c r="BU111" s="509"/>
      <c r="BV111" s="507" t="s">
        <v>194</v>
      </c>
      <c r="BW111" s="508"/>
      <c r="BX111" s="508"/>
      <c r="BY111" s="508"/>
      <c r="BZ111" s="508"/>
      <c r="CA111" s="508"/>
      <c r="CB111" s="508"/>
      <c r="CC111" s="508"/>
      <c r="CD111" s="508"/>
      <c r="CE111" s="508"/>
      <c r="CF111" s="508"/>
      <c r="CG111" s="508"/>
      <c r="CH111" s="508"/>
      <c r="CI111" s="508"/>
      <c r="CJ111" s="508"/>
      <c r="CK111" s="509"/>
      <c r="CL111" s="507" t="s">
        <v>195</v>
      </c>
      <c r="CM111" s="508"/>
      <c r="CN111" s="508"/>
      <c r="CO111" s="508"/>
      <c r="CP111" s="508"/>
      <c r="CQ111" s="508"/>
      <c r="CR111" s="508"/>
      <c r="CS111" s="508"/>
      <c r="CT111" s="508"/>
      <c r="CU111" s="508"/>
      <c r="CV111" s="508"/>
      <c r="CW111" s="508"/>
      <c r="CX111" s="508"/>
      <c r="CY111" s="508"/>
      <c r="CZ111" s="508"/>
      <c r="DA111" s="509"/>
    </row>
    <row r="112" spans="1:105" s="40" customFormat="1" ht="12.75">
      <c r="A112" s="313">
        <v>1</v>
      </c>
      <c r="B112" s="313"/>
      <c r="C112" s="313"/>
      <c r="D112" s="313"/>
      <c r="E112" s="313"/>
      <c r="F112" s="313"/>
      <c r="G112" s="313"/>
      <c r="H112" s="313">
        <v>2</v>
      </c>
      <c r="I112" s="313"/>
      <c r="J112" s="313"/>
      <c r="K112" s="313"/>
      <c r="L112" s="313"/>
      <c r="M112" s="313"/>
      <c r="N112" s="313"/>
      <c r="O112" s="313"/>
      <c r="P112" s="313"/>
      <c r="Q112" s="313"/>
      <c r="R112" s="313"/>
      <c r="S112" s="313"/>
      <c r="T112" s="313"/>
      <c r="U112" s="313"/>
      <c r="V112" s="313"/>
      <c r="W112" s="313"/>
      <c r="X112" s="313"/>
      <c r="Y112" s="313"/>
      <c r="Z112" s="313"/>
      <c r="AA112" s="313"/>
      <c r="AB112" s="313"/>
      <c r="AC112" s="313"/>
      <c r="AD112" s="313"/>
      <c r="AE112" s="313"/>
      <c r="AF112" s="313"/>
      <c r="AG112" s="313"/>
      <c r="AH112" s="313"/>
      <c r="AI112" s="313"/>
      <c r="AJ112" s="313"/>
      <c r="AK112" s="313"/>
      <c r="AL112" s="313"/>
      <c r="AM112" s="313"/>
      <c r="AN112" s="313"/>
      <c r="AO112" s="313"/>
      <c r="AP112" s="313">
        <v>4</v>
      </c>
      <c r="AQ112" s="313"/>
      <c r="AR112" s="313"/>
      <c r="AS112" s="313"/>
      <c r="AT112" s="313"/>
      <c r="AU112" s="313"/>
      <c r="AV112" s="313"/>
      <c r="AW112" s="313"/>
      <c r="AX112" s="313"/>
      <c r="AY112" s="313"/>
      <c r="AZ112" s="313"/>
      <c r="BA112" s="313"/>
      <c r="BB112" s="313"/>
      <c r="BC112" s="313"/>
      <c r="BD112" s="313"/>
      <c r="BE112" s="313"/>
      <c r="BF112" s="313">
        <v>5</v>
      </c>
      <c r="BG112" s="313"/>
      <c r="BH112" s="313"/>
      <c r="BI112" s="313"/>
      <c r="BJ112" s="313"/>
      <c r="BK112" s="313"/>
      <c r="BL112" s="313"/>
      <c r="BM112" s="313"/>
      <c r="BN112" s="313"/>
      <c r="BO112" s="313"/>
      <c r="BP112" s="313"/>
      <c r="BQ112" s="313"/>
      <c r="BR112" s="313"/>
      <c r="BS112" s="313"/>
      <c r="BT112" s="313"/>
      <c r="BU112" s="313"/>
      <c r="BV112" s="313">
        <v>6</v>
      </c>
      <c r="BW112" s="313"/>
      <c r="BX112" s="313"/>
      <c r="BY112" s="313"/>
      <c r="BZ112" s="313"/>
      <c r="CA112" s="313"/>
      <c r="CB112" s="313"/>
      <c r="CC112" s="313"/>
      <c r="CD112" s="313"/>
      <c r="CE112" s="313"/>
      <c r="CF112" s="313"/>
      <c r="CG112" s="313"/>
      <c r="CH112" s="313"/>
      <c r="CI112" s="313"/>
      <c r="CJ112" s="313"/>
      <c r="CK112" s="313"/>
      <c r="CL112" s="313">
        <v>6</v>
      </c>
      <c r="CM112" s="313"/>
      <c r="CN112" s="313"/>
      <c r="CO112" s="313"/>
      <c r="CP112" s="313"/>
      <c r="CQ112" s="313"/>
      <c r="CR112" s="313"/>
      <c r="CS112" s="313"/>
      <c r="CT112" s="313"/>
      <c r="CU112" s="313"/>
      <c r="CV112" s="313"/>
      <c r="CW112" s="313"/>
      <c r="CX112" s="313"/>
      <c r="CY112" s="313"/>
      <c r="CZ112" s="313"/>
      <c r="DA112" s="313"/>
    </row>
    <row r="113" spans="1:105" s="41" customFormat="1" ht="15" customHeight="1">
      <c r="A113" s="308"/>
      <c r="B113" s="308"/>
      <c r="C113" s="308"/>
      <c r="D113" s="308"/>
      <c r="E113" s="308"/>
      <c r="F113" s="308"/>
      <c r="G113" s="308"/>
      <c r="H113" s="481"/>
      <c r="I113" s="481"/>
      <c r="J113" s="481"/>
      <c r="K113" s="481"/>
      <c r="L113" s="481"/>
      <c r="M113" s="481"/>
      <c r="N113" s="481"/>
      <c r="O113" s="481"/>
      <c r="P113" s="481"/>
      <c r="Q113" s="481"/>
      <c r="R113" s="481"/>
      <c r="S113" s="481"/>
      <c r="T113" s="481"/>
      <c r="U113" s="481"/>
      <c r="V113" s="481"/>
      <c r="W113" s="481"/>
      <c r="X113" s="481"/>
      <c r="Y113" s="481"/>
      <c r="Z113" s="481"/>
      <c r="AA113" s="481"/>
      <c r="AB113" s="481"/>
      <c r="AC113" s="481"/>
      <c r="AD113" s="481"/>
      <c r="AE113" s="481"/>
      <c r="AF113" s="481"/>
      <c r="AG113" s="481"/>
      <c r="AH113" s="481"/>
      <c r="AI113" s="481"/>
      <c r="AJ113" s="481"/>
      <c r="AK113" s="481"/>
      <c r="AL113" s="481"/>
      <c r="AM113" s="481"/>
      <c r="AN113" s="481"/>
      <c r="AO113" s="481"/>
      <c r="AP113" s="309"/>
      <c r="AQ113" s="309"/>
      <c r="AR113" s="309"/>
      <c r="AS113" s="309"/>
      <c r="AT113" s="309"/>
      <c r="AU113" s="309"/>
      <c r="AV113" s="309"/>
      <c r="AW113" s="309"/>
      <c r="AX113" s="309"/>
      <c r="AY113" s="309"/>
      <c r="AZ113" s="309"/>
      <c r="BA113" s="309"/>
      <c r="BB113" s="309"/>
      <c r="BC113" s="309"/>
      <c r="BD113" s="309"/>
      <c r="BE113" s="309"/>
      <c r="BF113" s="309"/>
      <c r="BG113" s="309"/>
      <c r="BH113" s="309"/>
      <c r="BI113" s="309"/>
      <c r="BJ113" s="309"/>
      <c r="BK113" s="309"/>
      <c r="BL113" s="309"/>
      <c r="BM113" s="309"/>
      <c r="BN113" s="309"/>
      <c r="BO113" s="309"/>
      <c r="BP113" s="309"/>
      <c r="BQ113" s="309"/>
      <c r="BR113" s="309"/>
      <c r="BS113" s="309"/>
      <c r="BT113" s="309"/>
      <c r="BU113" s="309"/>
      <c r="BV113" s="309"/>
      <c r="BW113" s="309"/>
      <c r="BX113" s="309"/>
      <c r="BY113" s="309"/>
      <c r="BZ113" s="309"/>
      <c r="CA113" s="309"/>
      <c r="CB113" s="309"/>
      <c r="CC113" s="309"/>
      <c r="CD113" s="309"/>
      <c r="CE113" s="309"/>
      <c r="CF113" s="309"/>
      <c r="CG113" s="309"/>
      <c r="CH113" s="309"/>
      <c r="CI113" s="309"/>
      <c r="CJ113" s="309"/>
      <c r="CK113" s="309"/>
      <c r="CL113" s="309"/>
      <c r="CM113" s="309"/>
      <c r="CN113" s="309"/>
      <c r="CO113" s="309"/>
      <c r="CP113" s="309"/>
      <c r="CQ113" s="309"/>
      <c r="CR113" s="309"/>
      <c r="CS113" s="309"/>
      <c r="CT113" s="309"/>
      <c r="CU113" s="309"/>
      <c r="CV113" s="309"/>
      <c r="CW113" s="309"/>
      <c r="CX113" s="309"/>
      <c r="CY113" s="309"/>
      <c r="CZ113" s="309"/>
      <c r="DA113" s="309"/>
    </row>
    <row r="114" spans="1:105" s="41" customFormat="1" ht="15" customHeight="1">
      <c r="A114" s="308"/>
      <c r="B114" s="308"/>
      <c r="C114" s="308"/>
      <c r="D114" s="308"/>
      <c r="E114" s="308"/>
      <c r="F114" s="308"/>
      <c r="G114" s="308"/>
      <c r="H114" s="481"/>
      <c r="I114" s="481"/>
      <c r="J114" s="481"/>
      <c r="K114" s="481"/>
      <c r="L114" s="481"/>
      <c r="M114" s="481"/>
      <c r="N114" s="481"/>
      <c r="O114" s="481"/>
      <c r="P114" s="481"/>
      <c r="Q114" s="481"/>
      <c r="R114" s="481"/>
      <c r="S114" s="481"/>
      <c r="T114" s="481"/>
      <c r="U114" s="481"/>
      <c r="V114" s="481"/>
      <c r="W114" s="481"/>
      <c r="X114" s="481"/>
      <c r="Y114" s="481"/>
      <c r="Z114" s="481"/>
      <c r="AA114" s="481"/>
      <c r="AB114" s="481"/>
      <c r="AC114" s="481"/>
      <c r="AD114" s="481"/>
      <c r="AE114" s="481"/>
      <c r="AF114" s="481"/>
      <c r="AG114" s="481"/>
      <c r="AH114" s="481"/>
      <c r="AI114" s="481"/>
      <c r="AJ114" s="481"/>
      <c r="AK114" s="481"/>
      <c r="AL114" s="481"/>
      <c r="AM114" s="481"/>
      <c r="AN114" s="481"/>
      <c r="AO114" s="481"/>
      <c r="AP114" s="309"/>
      <c r="AQ114" s="309"/>
      <c r="AR114" s="309"/>
      <c r="AS114" s="309"/>
      <c r="AT114" s="309"/>
      <c r="AU114" s="309"/>
      <c r="AV114" s="309"/>
      <c r="AW114" s="309"/>
      <c r="AX114" s="309"/>
      <c r="AY114" s="309"/>
      <c r="AZ114" s="309"/>
      <c r="BA114" s="309"/>
      <c r="BB114" s="309"/>
      <c r="BC114" s="309"/>
      <c r="BD114" s="309"/>
      <c r="BE114" s="309"/>
      <c r="BF114" s="309"/>
      <c r="BG114" s="309"/>
      <c r="BH114" s="309"/>
      <c r="BI114" s="309"/>
      <c r="BJ114" s="309"/>
      <c r="BK114" s="309"/>
      <c r="BL114" s="309"/>
      <c r="BM114" s="309"/>
      <c r="BN114" s="309"/>
      <c r="BO114" s="309"/>
      <c r="BP114" s="309"/>
      <c r="BQ114" s="309"/>
      <c r="BR114" s="309"/>
      <c r="BS114" s="309"/>
      <c r="BT114" s="309"/>
      <c r="BU114" s="309"/>
      <c r="BV114" s="309"/>
      <c r="BW114" s="309"/>
      <c r="BX114" s="309"/>
      <c r="BY114" s="309"/>
      <c r="BZ114" s="309"/>
      <c r="CA114" s="309"/>
      <c r="CB114" s="309"/>
      <c r="CC114" s="309"/>
      <c r="CD114" s="309"/>
      <c r="CE114" s="309"/>
      <c r="CF114" s="309"/>
      <c r="CG114" s="309"/>
      <c r="CH114" s="309"/>
      <c r="CI114" s="309"/>
      <c r="CJ114" s="309"/>
      <c r="CK114" s="309"/>
      <c r="CL114" s="309"/>
      <c r="CM114" s="309"/>
      <c r="CN114" s="309"/>
      <c r="CO114" s="309"/>
      <c r="CP114" s="309"/>
      <c r="CQ114" s="309"/>
      <c r="CR114" s="309"/>
      <c r="CS114" s="309"/>
      <c r="CT114" s="309"/>
      <c r="CU114" s="309"/>
      <c r="CV114" s="309"/>
      <c r="CW114" s="309"/>
      <c r="CX114" s="309"/>
      <c r="CY114" s="309"/>
      <c r="CZ114" s="309"/>
      <c r="DA114" s="309"/>
    </row>
    <row r="115" spans="1:105" s="41" customFormat="1" ht="15" customHeight="1">
      <c r="A115" s="308"/>
      <c r="B115" s="308"/>
      <c r="C115" s="308"/>
      <c r="D115" s="308"/>
      <c r="E115" s="308"/>
      <c r="F115" s="308"/>
      <c r="G115" s="308"/>
      <c r="H115" s="503" t="s">
        <v>153</v>
      </c>
      <c r="I115" s="482"/>
      <c r="J115" s="482"/>
      <c r="K115" s="482"/>
      <c r="L115" s="482"/>
      <c r="M115" s="482"/>
      <c r="N115" s="482"/>
      <c r="O115" s="482"/>
      <c r="P115" s="482"/>
      <c r="Q115" s="482"/>
      <c r="R115" s="482"/>
      <c r="S115" s="482"/>
      <c r="T115" s="482"/>
      <c r="U115" s="482"/>
      <c r="V115" s="482"/>
      <c r="W115" s="482"/>
      <c r="X115" s="482"/>
      <c r="Y115" s="482"/>
      <c r="Z115" s="482"/>
      <c r="AA115" s="482"/>
      <c r="AB115" s="482"/>
      <c r="AC115" s="482"/>
      <c r="AD115" s="482"/>
      <c r="AE115" s="482"/>
      <c r="AF115" s="482"/>
      <c r="AG115" s="482"/>
      <c r="AH115" s="482"/>
      <c r="AI115" s="482"/>
      <c r="AJ115" s="482"/>
      <c r="AK115" s="482"/>
      <c r="AL115" s="482"/>
      <c r="AM115" s="482"/>
      <c r="AN115" s="482"/>
      <c r="AO115" s="483"/>
      <c r="AP115" s="309" t="s">
        <v>137</v>
      </c>
      <c r="AQ115" s="309"/>
      <c r="AR115" s="309"/>
      <c r="AS115" s="309"/>
      <c r="AT115" s="309"/>
      <c r="AU115" s="309"/>
      <c r="AV115" s="309"/>
      <c r="AW115" s="309"/>
      <c r="AX115" s="309"/>
      <c r="AY115" s="309"/>
      <c r="AZ115" s="309"/>
      <c r="BA115" s="309"/>
      <c r="BB115" s="309"/>
      <c r="BC115" s="309"/>
      <c r="BD115" s="309"/>
      <c r="BE115" s="309"/>
      <c r="BF115" s="309" t="s">
        <v>137</v>
      </c>
      <c r="BG115" s="309"/>
      <c r="BH115" s="309"/>
      <c r="BI115" s="309"/>
      <c r="BJ115" s="309"/>
      <c r="BK115" s="309"/>
      <c r="BL115" s="309"/>
      <c r="BM115" s="309"/>
      <c r="BN115" s="309"/>
      <c r="BO115" s="309"/>
      <c r="BP115" s="309"/>
      <c r="BQ115" s="309"/>
      <c r="BR115" s="309"/>
      <c r="BS115" s="309"/>
      <c r="BT115" s="309"/>
      <c r="BU115" s="309"/>
      <c r="BV115" s="309" t="s">
        <v>137</v>
      </c>
      <c r="BW115" s="309"/>
      <c r="BX115" s="309"/>
      <c r="BY115" s="309"/>
      <c r="BZ115" s="309"/>
      <c r="CA115" s="309"/>
      <c r="CB115" s="309"/>
      <c r="CC115" s="309"/>
      <c r="CD115" s="309"/>
      <c r="CE115" s="309"/>
      <c r="CF115" s="309"/>
      <c r="CG115" s="309"/>
      <c r="CH115" s="309"/>
      <c r="CI115" s="309"/>
      <c r="CJ115" s="309"/>
      <c r="CK115" s="309"/>
      <c r="CL115" s="309"/>
      <c r="CM115" s="309"/>
      <c r="CN115" s="309"/>
      <c r="CO115" s="309"/>
      <c r="CP115" s="309"/>
      <c r="CQ115" s="309"/>
      <c r="CR115" s="309"/>
      <c r="CS115" s="309"/>
      <c r="CT115" s="309"/>
      <c r="CU115" s="309"/>
      <c r="CV115" s="309"/>
      <c r="CW115" s="309"/>
      <c r="CX115" s="309"/>
      <c r="CY115" s="309"/>
      <c r="CZ115" s="309"/>
      <c r="DA115" s="309"/>
    </row>
    <row r="117" spans="1:105" s="37" customFormat="1" ht="14.25">
      <c r="A117" s="303" t="s">
        <v>196</v>
      </c>
      <c r="B117" s="303"/>
      <c r="C117" s="303"/>
      <c r="D117" s="303"/>
      <c r="E117" s="303"/>
      <c r="F117" s="303"/>
      <c r="G117" s="303"/>
      <c r="H117" s="303"/>
      <c r="I117" s="303"/>
      <c r="J117" s="303"/>
      <c r="K117" s="303"/>
      <c r="L117" s="303"/>
      <c r="M117" s="303"/>
      <c r="N117" s="303"/>
      <c r="O117" s="303"/>
      <c r="P117" s="303"/>
      <c r="Q117" s="303"/>
      <c r="R117" s="303"/>
      <c r="S117" s="303"/>
      <c r="T117" s="303"/>
      <c r="U117" s="303"/>
      <c r="V117" s="303"/>
      <c r="W117" s="303"/>
      <c r="X117" s="303"/>
      <c r="Y117" s="303"/>
      <c r="Z117" s="303"/>
      <c r="AA117" s="303"/>
      <c r="AB117" s="303"/>
      <c r="AC117" s="303"/>
      <c r="AD117" s="303"/>
      <c r="AE117" s="303"/>
      <c r="AF117" s="303"/>
      <c r="AG117" s="303"/>
      <c r="AH117" s="303"/>
      <c r="AI117" s="303"/>
      <c r="AJ117" s="303"/>
      <c r="AK117" s="303"/>
      <c r="AL117" s="303"/>
      <c r="AM117" s="303"/>
      <c r="AN117" s="303"/>
      <c r="AO117" s="303"/>
      <c r="AP117" s="303"/>
      <c r="AQ117" s="303"/>
      <c r="AR117" s="303"/>
      <c r="AS117" s="303"/>
      <c r="AT117" s="303"/>
      <c r="AU117" s="303"/>
      <c r="AV117" s="303"/>
      <c r="AW117" s="303"/>
      <c r="AX117" s="303"/>
      <c r="AY117" s="303"/>
      <c r="AZ117" s="303"/>
      <c r="BA117" s="303"/>
      <c r="BB117" s="303"/>
      <c r="BC117" s="303"/>
      <c r="BD117" s="303"/>
      <c r="BE117" s="303"/>
      <c r="BF117" s="303"/>
      <c r="BG117" s="303"/>
      <c r="BH117" s="303"/>
      <c r="BI117" s="303"/>
      <c r="BJ117" s="303"/>
      <c r="BK117" s="303"/>
      <c r="BL117" s="303"/>
      <c r="BM117" s="303"/>
      <c r="BN117" s="303"/>
      <c r="BO117" s="303"/>
      <c r="BP117" s="303"/>
      <c r="BQ117" s="303"/>
      <c r="BR117" s="303"/>
      <c r="BS117" s="303"/>
      <c r="BT117" s="303"/>
      <c r="BU117" s="303"/>
      <c r="BV117" s="303"/>
      <c r="BW117" s="303"/>
      <c r="BX117" s="303"/>
      <c r="BY117" s="303"/>
      <c r="BZ117" s="303"/>
      <c r="CA117" s="303"/>
      <c r="CB117" s="303"/>
      <c r="CC117" s="303"/>
      <c r="CD117" s="303"/>
      <c r="CE117" s="303"/>
      <c r="CF117" s="303"/>
      <c r="CG117" s="303"/>
      <c r="CH117" s="303"/>
      <c r="CI117" s="303"/>
      <c r="CJ117" s="303"/>
      <c r="CK117" s="303"/>
      <c r="CL117" s="303"/>
      <c r="CM117" s="303"/>
      <c r="CN117" s="303"/>
      <c r="CO117" s="303"/>
      <c r="CP117" s="303"/>
      <c r="CQ117" s="303"/>
      <c r="CR117" s="303"/>
      <c r="CS117" s="303"/>
      <c r="CT117" s="303"/>
      <c r="CU117" s="303"/>
      <c r="CV117" s="303"/>
      <c r="CW117" s="303"/>
      <c r="CX117" s="303"/>
      <c r="CY117" s="303"/>
      <c r="CZ117" s="303"/>
      <c r="DA117" s="303"/>
    </row>
    <row r="118" ht="10.5" customHeight="1"/>
    <row r="119" spans="1:105" s="39" customFormat="1" ht="45" customHeight="1">
      <c r="A119" s="310" t="s">
        <v>152</v>
      </c>
      <c r="B119" s="311"/>
      <c r="C119" s="311"/>
      <c r="D119" s="311"/>
      <c r="E119" s="311"/>
      <c r="F119" s="311"/>
      <c r="G119" s="312"/>
      <c r="H119" s="310" t="s">
        <v>4</v>
      </c>
      <c r="I119" s="311"/>
      <c r="J119" s="311"/>
      <c r="K119" s="311"/>
      <c r="L119" s="311"/>
      <c r="M119" s="311"/>
      <c r="N119" s="311"/>
      <c r="O119" s="311"/>
      <c r="P119" s="311"/>
      <c r="Q119" s="311"/>
      <c r="R119" s="311"/>
      <c r="S119" s="311"/>
      <c r="T119" s="311"/>
      <c r="U119" s="311"/>
      <c r="V119" s="311"/>
      <c r="W119" s="311"/>
      <c r="X119" s="311"/>
      <c r="Y119" s="311"/>
      <c r="Z119" s="311"/>
      <c r="AA119" s="311"/>
      <c r="AB119" s="311"/>
      <c r="AC119" s="311"/>
      <c r="AD119" s="311"/>
      <c r="AE119" s="311"/>
      <c r="AF119" s="311"/>
      <c r="AG119" s="311"/>
      <c r="AH119" s="311"/>
      <c r="AI119" s="311"/>
      <c r="AJ119" s="311"/>
      <c r="AK119" s="311"/>
      <c r="AL119" s="311"/>
      <c r="AM119" s="311"/>
      <c r="AN119" s="311"/>
      <c r="AO119" s="311"/>
      <c r="AP119" s="311"/>
      <c r="AQ119" s="311"/>
      <c r="AR119" s="311"/>
      <c r="AS119" s="311"/>
      <c r="AT119" s="311"/>
      <c r="AU119" s="311"/>
      <c r="AV119" s="311"/>
      <c r="AW119" s="311"/>
      <c r="AX119" s="311"/>
      <c r="AY119" s="311"/>
      <c r="AZ119" s="311"/>
      <c r="BA119" s="311"/>
      <c r="BB119" s="311"/>
      <c r="BC119" s="312"/>
      <c r="BD119" s="310" t="s">
        <v>57</v>
      </c>
      <c r="BE119" s="311"/>
      <c r="BF119" s="311"/>
      <c r="BG119" s="311"/>
      <c r="BH119" s="311"/>
      <c r="BI119" s="311"/>
      <c r="BJ119" s="311"/>
      <c r="BK119" s="311"/>
      <c r="BL119" s="311"/>
      <c r="BM119" s="311"/>
      <c r="BN119" s="311"/>
      <c r="BO119" s="311"/>
      <c r="BP119" s="311"/>
      <c r="BQ119" s="311"/>
      <c r="BR119" s="311"/>
      <c r="BS119" s="312"/>
      <c r="BT119" s="310" t="s">
        <v>197</v>
      </c>
      <c r="BU119" s="311"/>
      <c r="BV119" s="311"/>
      <c r="BW119" s="311"/>
      <c r="BX119" s="311"/>
      <c r="BY119" s="311"/>
      <c r="BZ119" s="311"/>
      <c r="CA119" s="311"/>
      <c r="CB119" s="311"/>
      <c r="CC119" s="311"/>
      <c r="CD119" s="311"/>
      <c r="CE119" s="311"/>
      <c r="CF119" s="311"/>
      <c r="CG119" s="311"/>
      <c r="CH119" s="311"/>
      <c r="CI119" s="312"/>
      <c r="CJ119" s="310" t="s">
        <v>198</v>
      </c>
      <c r="CK119" s="311"/>
      <c r="CL119" s="311"/>
      <c r="CM119" s="311"/>
      <c r="CN119" s="311"/>
      <c r="CO119" s="311"/>
      <c r="CP119" s="311"/>
      <c r="CQ119" s="311"/>
      <c r="CR119" s="311"/>
      <c r="CS119" s="311"/>
      <c r="CT119" s="311"/>
      <c r="CU119" s="311"/>
      <c r="CV119" s="311"/>
      <c r="CW119" s="311"/>
      <c r="CX119" s="311"/>
      <c r="CY119" s="311"/>
      <c r="CZ119" s="311"/>
      <c r="DA119" s="312"/>
    </row>
    <row r="120" spans="1:105" s="40" customFormat="1" ht="12.75">
      <c r="A120" s="313">
        <v>1</v>
      </c>
      <c r="B120" s="313"/>
      <c r="C120" s="313"/>
      <c r="D120" s="313"/>
      <c r="E120" s="313"/>
      <c r="F120" s="313"/>
      <c r="G120" s="313"/>
      <c r="H120" s="313">
        <v>2</v>
      </c>
      <c r="I120" s="313"/>
      <c r="J120" s="313"/>
      <c r="K120" s="313"/>
      <c r="L120" s="313"/>
      <c r="M120" s="313"/>
      <c r="N120" s="313"/>
      <c r="O120" s="313"/>
      <c r="P120" s="313"/>
      <c r="Q120" s="313"/>
      <c r="R120" s="313"/>
      <c r="S120" s="313"/>
      <c r="T120" s="313"/>
      <c r="U120" s="313"/>
      <c r="V120" s="313"/>
      <c r="W120" s="313"/>
      <c r="X120" s="313"/>
      <c r="Y120" s="313"/>
      <c r="Z120" s="313"/>
      <c r="AA120" s="313"/>
      <c r="AB120" s="313"/>
      <c r="AC120" s="313"/>
      <c r="AD120" s="313"/>
      <c r="AE120" s="313"/>
      <c r="AF120" s="313"/>
      <c r="AG120" s="313"/>
      <c r="AH120" s="313"/>
      <c r="AI120" s="313"/>
      <c r="AJ120" s="313"/>
      <c r="AK120" s="313"/>
      <c r="AL120" s="313"/>
      <c r="AM120" s="313"/>
      <c r="AN120" s="313"/>
      <c r="AO120" s="313"/>
      <c r="AP120" s="313"/>
      <c r="AQ120" s="313"/>
      <c r="AR120" s="313"/>
      <c r="AS120" s="313"/>
      <c r="AT120" s="313"/>
      <c r="AU120" s="313"/>
      <c r="AV120" s="313"/>
      <c r="AW120" s="313"/>
      <c r="AX120" s="313"/>
      <c r="AY120" s="313"/>
      <c r="AZ120" s="313"/>
      <c r="BA120" s="313"/>
      <c r="BB120" s="313"/>
      <c r="BC120" s="313"/>
      <c r="BD120" s="313">
        <v>4</v>
      </c>
      <c r="BE120" s="313"/>
      <c r="BF120" s="313"/>
      <c r="BG120" s="313"/>
      <c r="BH120" s="313"/>
      <c r="BI120" s="313"/>
      <c r="BJ120" s="313"/>
      <c r="BK120" s="313"/>
      <c r="BL120" s="313"/>
      <c r="BM120" s="313"/>
      <c r="BN120" s="313"/>
      <c r="BO120" s="313"/>
      <c r="BP120" s="313"/>
      <c r="BQ120" s="313"/>
      <c r="BR120" s="313"/>
      <c r="BS120" s="313"/>
      <c r="BT120" s="313">
        <v>5</v>
      </c>
      <c r="BU120" s="313"/>
      <c r="BV120" s="313"/>
      <c r="BW120" s="313"/>
      <c r="BX120" s="313"/>
      <c r="BY120" s="313"/>
      <c r="BZ120" s="313"/>
      <c r="CA120" s="313"/>
      <c r="CB120" s="313"/>
      <c r="CC120" s="313"/>
      <c r="CD120" s="313"/>
      <c r="CE120" s="313"/>
      <c r="CF120" s="313"/>
      <c r="CG120" s="313"/>
      <c r="CH120" s="313"/>
      <c r="CI120" s="313"/>
      <c r="CJ120" s="313">
        <v>6</v>
      </c>
      <c r="CK120" s="313"/>
      <c r="CL120" s="313"/>
      <c r="CM120" s="313"/>
      <c r="CN120" s="313"/>
      <c r="CO120" s="313"/>
      <c r="CP120" s="313"/>
      <c r="CQ120" s="313"/>
      <c r="CR120" s="313"/>
      <c r="CS120" s="313"/>
      <c r="CT120" s="313"/>
      <c r="CU120" s="313"/>
      <c r="CV120" s="313"/>
      <c r="CW120" s="313"/>
      <c r="CX120" s="313"/>
      <c r="CY120" s="313"/>
      <c r="CZ120" s="313"/>
      <c r="DA120" s="313"/>
    </row>
    <row r="121" spans="1:105" s="41" customFormat="1" ht="15" customHeight="1">
      <c r="A121" s="308"/>
      <c r="B121" s="308"/>
      <c r="C121" s="308"/>
      <c r="D121" s="308"/>
      <c r="E121" s="308"/>
      <c r="F121" s="308"/>
      <c r="G121" s="308"/>
      <c r="H121" s="481"/>
      <c r="I121" s="481"/>
      <c r="J121" s="481"/>
      <c r="K121" s="481"/>
      <c r="L121" s="481"/>
      <c r="M121" s="481"/>
      <c r="N121" s="481"/>
      <c r="O121" s="481"/>
      <c r="P121" s="481"/>
      <c r="Q121" s="481"/>
      <c r="R121" s="481"/>
      <c r="S121" s="481"/>
      <c r="T121" s="481"/>
      <c r="U121" s="481"/>
      <c r="V121" s="481"/>
      <c r="W121" s="481"/>
      <c r="X121" s="481"/>
      <c r="Y121" s="481"/>
      <c r="Z121" s="481"/>
      <c r="AA121" s="481"/>
      <c r="AB121" s="481"/>
      <c r="AC121" s="481"/>
      <c r="AD121" s="481"/>
      <c r="AE121" s="481"/>
      <c r="AF121" s="481"/>
      <c r="AG121" s="481"/>
      <c r="AH121" s="481"/>
      <c r="AI121" s="481"/>
      <c r="AJ121" s="481"/>
      <c r="AK121" s="481"/>
      <c r="AL121" s="481"/>
      <c r="AM121" s="481"/>
      <c r="AN121" s="481"/>
      <c r="AO121" s="481"/>
      <c r="AP121" s="481"/>
      <c r="AQ121" s="481"/>
      <c r="AR121" s="481"/>
      <c r="AS121" s="481"/>
      <c r="AT121" s="481"/>
      <c r="AU121" s="481"/>
      <c r="AV121" s="481"/>
      <c r="AW121" s="481"/>
      <c r="AX121" s="481"/>
      <c r="AY121" s="481"/>
      <c r="AZ121" s="481"/>
      <c r="BA121" s="481"/>
      <c r="BB121" s="481"/>
      <c r="BC121" s="481"/>
      <c r="BD121" s="309"/>
      <c r="BE121" s="309"/>
      <c r="BF121" s="309"/>
      <c r="BG121" s="309"/>
      <c r="BH121" s="309"/>
      <c r="BI121" s="309"/>
      <c r="BJ121" s="309"/>
      <c r="BK121" s="309"/>
      <c r="BL121" s="309"/>
      <c r="BM121" s="309"/>
      <c r="BN121" s="309"/>
      <c r="BO121" s="309"/>
      <c r="BP121" s="309"/>
      <c r="BQ121" s="309"/>
      <c r="BR121" s="309"/>
      <c r="BS121" s="309"/>
      <c r="BT121" s="309"/>
      <c r="BU121" s="309"/>
      <c r="BV121" s="309"/>
      <c r="BW121" s="309"/>
      <c r="BX121" s="309"/>
      <c r="BY121" s="309"/>
      <c r="BZ121" s="309"/>
      <c r="CA121" s="309"/>
      <c r="CB121" s="309"/>
      <c r="CC121" s="309"/>
      <c r="CD121" s="309"/>
      <c r="CE121" s="309"/>
      <c r="CF121" s="309"/>
      <c r="CG121" s="309"/>
      <c r="CH121" s="309"/>
      <c r="CI121" s="309"/>
      <c r="CJ121" s="309"/>
      <c r="CK121" s="309"/>
      <c r="CL121" s="309"/>
      <c r="CM121" s="309"/>
      <c r="CN121" s="309"/>
      <c r="CO121" s="309"/>
      <c r="CP121" s="309"/>
      <c r="CQ121" s="309"/>
      <c r="CR121" s="309"/>
      <c r="CS121" s="309"/>
      <c r="CT121" s="309"/>
      <c r="CU121" s="309"/>
      <c r="CV121" s="309"/>
      <c r="CW121" s="309"/>
      <c r="CX121" s="309"/>
      <c r="CY121" s="309"/>
      <c r="CZ121" s="309"/>
      <c r="DA121" s="309"/>
    </row>
    <row r="122" spans="1:105" s="41" customFormat="1" ht="15" customHeight="1">
      <c r="A122" s="308"/>
      <c r="B122" s="308"/>
      <c r="C122" s="308"/>
      <c r="D122" s="308"/>
      <c r="E122" s="308"/>
      <c r="F122" s="308"/>
      <c r="G122" s="308"/>
      <c r="H122" s="481"/>
      <c r="I122" s="481"/>
      <c r="J122" s="481"/>
      <c r="K122" s="481"/>
      <c r="L122" s="481"/>
      <c r="M122" s="481"/>
      <c r="N122" s="481"/>
      <c r="O122" s="481"/>
      <c r="P122" s="481"/>
      <c r="Q122" s="481"/>
      <c r="R122" s="481"/>
      <c r="S122" s="481"/>
      <c r="T122" s="481"/>
      <c r="U122" s="481"/>
      <c r="V122" s="481"/>
      <c r="W122" s="481"/>
      <c r="X122" s="481"/>
      <c r="Y122" s="481"/>
      <c r="Z122" s="481"/>
      <c r="AA122" s="481"/>
      <c r="AB122" s="481"/>
      <c r="AC122" s="481"/>
      <c r="AD122" s="481"/>
      <c r="AE122" s="481"/>
      <c r="AF122" s="481"/>
      <c r="AG122" s="481"/>
      <c r="AH122" s="481"/>
      <c r="AI122" s="481"/>
      <c r="AJ122" s="481"/>
      <c r="AK122" s="481"/>
      <c r="AL122" s="481"/>
      <c r="AM122" s="481"/>
      <c r="AN122" s="481"/>
      <c r="AO122" s="481"/>
      <c r="AP122" s="481"/>
      <c r="AQ122" s="481"/>
      <c r="AR122" s="481"/>
      <c r="AS122" s="481"/>
      <c r="AT122" s="481"/>
      <c r="AU122" s="481"/>
      <c r="AV122" s="481"/>
      <c r="AW122" s="481"/>
      <c r="AX122" s="481"/>
      <c r="AY122" s="481"/>
      <c r="AZ122" s="481"/>
      <c r="BA122" s="481"/>
      <c r="BB122" s="481"/>
      <c r="BC122" s="481"/>
      <c r="BD122" s="309"/>
      <c r="BE122" s="309"/>
      <c r="BF122" s="309"/>
      <c r="BG122" s="309"/>
      <c r="BH122" s="309"/>
      <c r="BI122" s="309"/>
      <c r="BJ122" s="309"/>
      <c r="BK122" s="309"/>
      <c r="BL122" s="309"/>
      <c r="BM122" s="309"/>
      <c r="BN122" s="309"/>
      <c r="BO122" s="309"/>
      <c r="BP122" s="309"/>
      <c r="BQ122" s="309"/>
      <c r="BR122" s="309"/>
      <c r="BS122" s="309"/>
      <c r="BT122" s="309"/>
      <c r="BU122" s="309"/>
      <c r="BV122" s="309"/>
      <c r="BW122" s="309"/>
      <c r="BX122" s="309"/>
      <c r="BY122" s="309"/>
      <c r="BZ122" s="309"/>
      <c r="CA122" s="309"/>
      <c r="CB122" s="309"/>
      <c r="CC122" s="309"/>
      <c r="CD122" s="309"/>
      <c r="CE122" s="309"/>
      <c r="CF122" s="309"/>
      <c r="CG122" s="309"/>
      <c r="CH122" s="309"/>
      <c r="CI122" s="309"/>
      <c r="CJ122" s="309"/>
      <c r="CK122" s="309"/>
      <c r="CL122" s="309"/>
      <c r="CM122" s="309"/>
      <c r="CN122" s="309"/>
      <c r="CO122" s="309"/>
      <c r="CP122" s="309"/>
      <c r="CQ122" s="309"/>
      <c r="CR122" s="309"/>
      <c r="CS122" s="309"/>
      <c r="CT122" s="309"/>
      <c r="CU122" s="309"/>
      <c r="CV122" s="309"/>
      <c r="CW122" s="309"/>
      <c r="CX122" s="309"/>
      <c r="CY122" s="309"/>
      <c r="CZ122" s="309"/>
      <c r="DA122" s="309"/>
    </row>
    <row r="123" spans="1:105" s="41" customFormat="1" ht="15" customHeight="1">
      <c r="A123" s="308"/>
      <c r="B123" s="308"/>
      <c r="C123" s="308"/>
      <c r="D123" s="308"/>
      <c r="E123" s="308"/>
      <c r="F123" s="308"/>
      <c r="G123" s="308"/>
      <c r="H123" s="482" t="s">
        <v>153</v>
      </c>
      <c r="I123" s="482"/>
      <c r="J123" s="482"/>
      <c r="K123" s="482"/>
      <c r="L123" s="482"/>
      <c r="M123" s="482"/>
      <c r="N123" s="482"/>
      <c r="O123" s="482"/>
      <c r="P123" s="482"/>
      <c r="Q123" s="482"/>
      <c r="R123" s="482"/>
      <c r="S123" s="482"/>
      <c r="T123" s="482"/>
      <c r="U123" s="482"/>
      <c r="V123" s="482"/>
      <c r="W123" s="482"/>
      <c r="X123" s="482"/>
      <c r="Y123" s="482"/>
      <c r="Z123" s="482"/>
      <c r="AA123" s="482"/>
      <c r="AB123" s="482"/>
      <c r="AC123" s="482"/>
      <c r="AD123" s="482"/>
      <c r="AE123" s="482"/>
      <c r="AF123" s="482"/>
      <c r="AG123" s="482"/>
      <c r="AH123" s="482"/>
      <c r="AI123" s="482"/>
      <c r="AJ123" s="482"/>
      <c r="AK123" s="482"/>
      <c r="AL123" s="482"/>
      <c r="AM123" s="482"/>
      <c r="AN123" s="482"/>
      <c r="AO123" s="482"/>
      <c r="AP123" s="482"/>
      <c r="AQ123" s="482"/>
      <c r="AR123" s="482"/>
      <c r="AS123" s="482"/>
      <c r="AT123" s="482"/>
      <c r="AU123" s="482"/>
      <c r="AV123" s="482"/>
      <c r="AW123" s="482"/>
      <c r="AX123" s="482"/>
      <c r="AY123" s="482"/>
      <c r="AZ123" s="482"/>
      <c r="BA123" s="482"/>
      <c r="BB123" s="482"/>
      <c r="BC123" s="483"/>
      <c r="BD123" s="309" t="s">
        <v>137</v>
      </c>
      <c r="BE123" s="309"/>
      <c r="BF123" s="309"/>
      <c r="BG123" s="309"/>
      <c r="BH123" s="309"/>
      <c r="BI123" s="309"/>
      <c r="BJ123" s="309"/>
      <c r="BK123" s="309"/>
      <c r="BL123" s="309"/>
      <c r="BM123" s="309"/>
      <c r="BN123" s="309"/>
      <c r="BO123" s="309"/>
      <c r="BP123" s="309"/>
      <c r="BQ123" s="309"/>
      <c r="BR123" s="309"/>
      <c r="BS123" s="309"/>
      <c r="BT123" s="309" t="s">
        <v>137</v>
      </c>
      <c r="BU123" s="309"/>
      <c r="BV123" s="309"/>
      <c r="BW123" s="309"/>
      <c r="BX123" s="309"/>
      <c r="BY123" s="309"/>
      <c r="BZ123" s="309"/>
      <c r="CA123" s="309"/>
      <c r="CB123" s="309"/>
      <c r="CC123" s="309"/>
      <c r="CD123" s="309"/>
      <c r="CE123" s="309"/>
      <c r="CF123" s="309"/>
      <c r="CG123" s="309"/>
      <c r="CH123" s="309"/>
      <c r="CI123" s="309"/>
      <c r="CJ123" s="309" t="s">
        <v>137</v>
      </c>
      <c r="CK123" s="309"/>
      <c r="CL123" s="309"/>
      <c r="CM123" s="309"/>
      <c r="CN123" s="309"/>
      <c r="CO123" s="309"/>
      <c r="CP123" s="309"/>
      <c r="CQ123" s="309"/>
      <c r="CR123" s="309"/>
      <c r="CS123" s="309"/>
      <c r="CT123" s="309"/>
      <c r="CU123" s="309"/>
      <c r="CV123" s="309"/>
      <c r="CW123" s="309"/>
      <c r="CX123" s="309"/>
      <c r="CY123" s="309"/>
      <c r="CZ123" s="309"/>
      <c r="DA123" s="309"/>
    </row>
    <row r="125" spans="1:105" s="37" customFormat="1" ht="14.25">
      <c r="A125" s="303" t="s">
        <v>199</v>
      </c>
      <c r="B125" s="303"/>
      <c r="C125" s="303"/>
      <c r="D125" s="303"/>
      <c r="E125" s="303"/>
      <c r="F125" s="303"/>
      <c r="G125" s="303"/>
      <c r="H125" s="303"/>
      <c r="I125" s="303"/>
      <c r="J125" s="303"/>
      <c r="K125" s="303"/>
      <c r="L125" s="303"/>
      <c r="M125" s="303"/>
      <c r="N125" s="303"/>
      <c r="O125" s="303"/>
      <c r="P125" s="303"/>
      <c r="Q125" s="303"/>
      <c r="R125" s="303"/>
      <c r="S125" s="303"/>
      <c r="T125" s="303"/>
      <c r="U125" s="303"/>
      <c r="V125" s="303"/>
      <c r="W125" s="303"/>
      <c r="X125" s="303"/>
      <c r="Y125" s="303"/>
      <c r="Z125" s="303"/>
      <c r="AA125" s="303"/>
      <c r="AB125" s="303"/>
      <c r="AC125" s="303"/>
      <c r="AD125" s="303"/>
      <c r="AE125" s="303"/>
      <c r="AF125" s="303"/>
      <c r="AG125" s="303"/>
      <c r="AH125" s="303"/>
      <c r="AI125" s="303"/>
      <c r="AJ125" s="303"/>
      <c r="AK125" s="303"/>
      <c r="AL125" s="303"/>
      <c r="AM125" s="303"/>
      <c r="AN125" s="303"/>
      <c r="AO125" s="303"/>
      <c r="AP125" s="303"/>
      <c r="AQ125" s="303"/>
      <c r="AR125" s="303"/>
      <c r="AS125" s="303"/>
      <c r="AT125" s="303"/>
      <c r="AU125" s="303"/>
      <c r="AV125" s="303"/>
      <c r="AW125" s="303"/>
      <c r="AX125" s="303"/>
      <c r="AY125" s="303"/>
      <c r="AZ125" s="303"/>
      <c r="BA125" s="303"/>
      <c r="BB125" s="303"/>
      <c r="BC125" s="303"/>
      <c r="BD125" s="303"/>
      <c r="BE125" s="303"/>
      <c r="BF125" s="303"/>
      <c r="BG125" s="303"/>
      <c r="BH125" s="303"/>
      <c r="BI125" s="303"/>
      <c r="BJ125" s="303"/>
      <c r="BK125" s="303"/>
      <c r="BL125" s="303"/>
      <c r="BM125" s="303"/>
      <c r="BN125" s="303"/>
      <c r="BO125" s="303"/>
      <c r="BP125" s="303"/>
      <c r="BQ125" s="303"/>
      <c r="BR125" s="303"/>
      <c r="BS125" s="303"/>
      <c r="BT125" s="303"/>
      <c r="BU125" s="303"/>
      <c r="BV125" s="303"/>
      <c r="BW125" s="303"/>
      <c r="BX125" s="303"/>
      <c r="BY125" s="303"/>
      <c r="BZ125" s="303"/>
      <c r="CA125" s="303"/>
      <c r="CB125" s="303"/>
      <c r="CC125" s="303"/>
      <c r="CD125" s="303"/>
      <c r="CE125" s="303"/>
      <c r="CF125" s="303"/>
      <c r="CG125" s="303"/>
      <c r="CH125" s="303"/>
      <c r="CI125" s="303"/>
      <c r="CJ125" s="303"/>
      <c r="CK125" s="303"/>
      <c r="CL125" s="303"/>
      <c r="CM125" s="303"/>
      <c r="CN125" s="303"/>
      <c r="CO125" s="303"/>
      <c r="CP125" s="303"/>
      <c r="CQ125" s="303"/>
      <c r="CR125" s="303"/>
      <c r="CS125" s="303"/>
      <c r="CT125" s="303"/>
      <c r="CU125" s="303"/>
      <c r="CV125" s="303"/>
      <c r="CW125" s="303"/>
      <c r="CX125" s="303"/>
      <c r="CY125" s="303"/>
      <c r="CZ125" s="303"/>
      <c r="DA125" s="303"/>
    </row>
    <row r="126" ht="10.5" customHeight="1"/>
    <row r="127" spans="1:105" s="39" customFormat="1" ht="45" customHeight="1">
      <c r="A127" s="310" t="s">
        <v>152</v>
      </c>
      <c r="B127" s="311"/>
      <c r="C127" s="311"/>
      <c r="D127" s="311"/>
      <c r="E127" s="311"/>
      <c r="F127" s="311"/>
      <c r="G127" s="312"/>
      <c r="H127" s="310" t="s">
        <v>40</v>
      </c>
      <c r="I127" s="311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311"/>
      <c r="Z127" s="311"/>
      <c r="AA127" s="311"/>
      <c r="AB127" s="311"/>
      <c r="AC127" s="311"/>
      <c r="AD127" s="311"/>
      <c r="AE127" s="311"/>
      <c r="AF127" s="311"/>
      <c r="AG127" s="311"/>
      <c r="AH127" s="311"/>
      <c r="AI127" s="311"/>
      <c r="AJ127" s="311"/>
      <c r="AK127" s="311"/>
      <c r="AL127" s="311"/>
      <c r="AM127" s="311"/>
      <c r="AN127" s="311"/>
      <c r="AO127" s="311"/>
      <c r="AP127" s="311"/>
      <c r="AQ127" s="311"/>
      <c r="AR127" s="311"/>
      <c r="AS127" s="311"/>
      <c r="AT127" s="311"/>
      <c r="AU127" s="311"/>
      <c r="AV127" s="311"/>
      <c r="AW127" s="311"/>
      <c r="AX127" s="311"/>
      <c r="AY127" s="311"/>
      <c r="AZ127" s="311"/>
      <c r="BA127" s="311"/>
      <c r="BB127" s="311"/>
      <c r="BC127" s="312"/>
      <c r="BD127" s="310" t="s">
        <v>58</v>
      </c>
      <c r="BE127" s="311"/>
      <c r="BF127" s="311"/>
      <c r="BG127" s="311"/>
      <c r="BH127" s="311"/>
      <c r="BI127" s="311"/>
      <c r="BJ127" s="311"/>
      <c r="BK127" s="311"/>
      <c r="BL127" s="311"/>
      <c r="BM127" s="311"/>
      <c r="BN127" s="311"/>
      <c r="BO127" s="311"/>
      <c r="BP127" s="311"/>
      <c r="BQ127" s="311"/>
      <c r="BR127" s="311"/>
      <c r="BS127" s="312"/>
      <c r="BT127" s="310" t="s">
        <v>200</v>
      </c>
      <c r="BU127" s="311"/>
      <c r="BV127" s="311"/>
      <c r="BW127" s="311"/>
      <c r="BX127" s="311"/>
      <c r="BY127" s="311"/>
      <c r="BZ127" s="311"/>
      <c r="CA127" s="311"/>
      <c r="CB127" s="311"/>
      <c r="CC127" s="311"/>
      <c r="CD127" s="311"/>
      <c r="CE127" s="311"/>
      <c r="CF127" s="311"/>
      <c r="CG127" s="311"/>
      <c r="CH127" s="311"/>
      <c r="CI127" s="312"/>
      <c r="CJ127" s="310" t="s">
        <v>201</v>
      </c>
      <c r="CK127" s="311"/>
      <c r="CL127" s="311"/>
      <c r="CM127" s="311"/>
      <c r="CN127" s="311"/>
      <c r="CO127" s="311"/>
      <c r="CP127" s="311"/>
      <c r="CQ127" s="311"/>
      <c r="CR127" s="311"/>
      <c r="CS127" s="311"/>
      <c r="CT127" s="311"/>
      <c r="CU127" s="311"/>
      <c r="CV127" s="311"/>
      <c r="CW127" s="311"/>
      <c r="CX127" s="311"/>
      <c r="CY127" s="311"/>
      <c r="CZ127" s="311"/>
      <c r="DA127" s="312"/>
    </row>
    <row r="128" spans="1:105" s="40" customFormat="1" ht="12.75">
      <c r="A128" s="313">
        <v>1</v>
      </c>
      <c r="B128" s="313"/>
      <c r="C128" s="313"/>
      <c r="D128" s="313"/>
      <c r="E128" s="313"/>
      <c r="F128" s="313"/>
      <c r="G128" s="313"/>
      <c r="H128" s="313">
        <v>2</v>
      </c>
      <c r="I128" s="313"/>
      <c r="J128" s="313"/>
      <c r="K128" s="313"/>
      <c r="L128" s="313"/>
      <c r="M128" s="313"/>
      <c r="N128" s="313"/>
      <c r="O128" s="313"/>
      <c r="P128" s="313"/>
      <c r="Q128" s="313"/>
      <c r="R128" s="313"/>
      <c r="S128" s="313"/>
      <c r="T128" s="313"/>
      <c r="U128" s="313"/>
      <c r="V128" s="313"/>
      <c r="W128" s="313"/>
      <c r="X128" s="313"/>
      <c r="Y128" s="313"/>
      <c r="Z128" s="313"/>
      <c r="AA128" s="313"/>
      <c r="AB128" s="313"/>
      <c r="AC128" s="313"/>
      <c r="AD128" s="313"/>
      <c r="AE128" s="313"/>
      <c r="AF128" s="313"/>
      <c r="AG128" s="313"/>
      <c r="AH128" s="313"/>
      <c r="AI128" s="313"/>
      <c r="AJ128" s="313"/>
      <c r="AK128" s="313"/>
      <c r="AL128" s="313"/>
      <c r="AM128" s="313"/>
      <c r="AN128" s="313"/>
      <c r="AO128" s="313"/>
      <c r="AP128" s="313"/>
      <c r="AQ128" s="313"/>
      <c r="AR128" s="313"/>
      <c r="AS128" s="313"/>
      <c r="AT128" s="313"/>
      <c r="AU128" s="313"/>
      <c r="AV128" s="313"/>
      <c r="AW128" s="313"/>
      <c r="AX128" s="313"/>
      <c r="AY128" s="313"/>
      <c r="AZ128" s="313"/>
      <c r="BA128" s="313"/>
      <c r="BB128" s="313"/>
      <c r="BC128" s="313"/>
      <c r="BD128" s="313">
        <v>3</v>
      </c>
      <c r="BE128" s="313"/>
      <c r="BF128" s="313"/>
      <c r="BG128" s="313"/>
      <c r="BH128" s="313"/>
      <c r="BI128" s="313"/>
      <c r="BJ128" s="313"/>
      <c r="BK128" s="313"/>
      <c r="BL128" s="313"/>
      <c r="BM128" s="313"/>
      <c r="BN128" s="313"/>
      <c r="BO128" s="313"/>
      <c r="BP128" s="313"/>
      <c r="BQ128" s="313"/>
      <c r="BR128" s="313"/>
      <c r="BS128" s="313"/>
      <c r="BT128" s="313">
        <v>4</v>
      </c>
      <c r="BU128" s="313"/>
      <c r="BV128" s="313"/>
      <c r="BW128" s="313"/>
      <c r="BX128" s="313"/>
      <c r="BY128" s="313"/>
      <c r="BZ128" s="313"/>
      <c r="CA128" s="313"/>
      <c r="CB128" s="313"/>
      <c r="CC128" s="313"/>
      <c r="CD128" s="313"/>
      <c r="CE128" s="313"/>
      <c r="CF128" s="313"/>
      <c r="CG128" s="313"/>
      <c r="CH128" s="313"/>
      <c r="CI128" s="313"/>
      <c r="CJ128" s="313">
        <v>5</v>
      </c>
      <c r="CK128" s="313"/>
      <c r="CL128" s="313"/>
      <c r="CM128" s="313"/>
      <c r="CN128" s="313"/>
      <c r="CO128" s="313"/>
      <c r="CP128" s="313"/>
      <c r="CQ128" s="313"/>
      <c r="CR128" s="313"/>
      <c r="CS128" s="313"/>
      <c r="CT128" s="313"/>
      <c r="CU128" s="313"/>
      <c r="CV128" s="313"/>
      <c r="CW128" s="313"/>
      <c r="CX128" s="313"/>
      <c r="CY128" s="313"/>
      <c r="CZ128" s="313"/>
      <c r="DA128" s="313"/>
    </row>
    <row r="129" spans="1:105" s="41" customFormat="1" ht="15" customHeight="1">
      <c r="A129" s="308"/>
      <c r="B129" s="308"/>
      <c r="C129" s="308"/>
      <c r="D129" s="308"/>
      <c r="E129" s="308"/>
      <c r="F129" s="308"/>
      <c r="G129" s="308"/>
      <c r="H129" s="481"/>
      <c r="I129" s="481"/>
      <c r="J129" s="481"/>
      <c r="K129" s="481"/>
      <c r="L129" s="481"/>
      <c r="M129" s="481"/>
      <c r="N129" s="481"/>
      <c r="O129" s="481"/>
      <c r="P129" s="481"/>
      <c r="Q129" s="481"/>
      <c r="R129" s="481"/>
      <c r="S129" s="481"/>
      <c r="T129" s="481"/>
      <c r="U129" s="481"/>
      <c r="V129" s="481"/>
      <c r="W129" s="481"/>
      <c r="X129" s="481"/>
      <c r="Y129" s="481"/>
      <c r="Z129" s="481"/>
      <c r="AA129" s="481"/>
      <c r="AB129" s="481"/>
      <c r="AC129" s="481"/>
      <c r="AD129" s="481"/>
      <c r="AE129" s="481"/>
      <c r="AF129" s="481"/>
      <c r="AG129" s="481"/>
      <c r="AH129" s="481"/>
      <c r="AI129" s="481"/>
      <c r="AJ129" s="481"/>
      <c r="AK129" s="481"/>
      <c r="AL129" s="481"/>
      <c r="AM129" s="481"/>
      <c r="AN129" s="481"/>
      <c r="AO129" s="481"/>
      <c r="AP129" s="481"/>
      <c r="AQ129" s="481"/>
      <c r="AR129" s="481"/>
      <c r="AS129" s="481"/>
      <c r="AT129" s="481"/>
      <c r="AU129" s="481"/>
      <c r="AV129" s="481"/>
      <c r="AW129" s="481"/>
      <c r="AX129" s="481"/>
      <c r="AY129" s="481"/>
      <c r="AZ129" s="481"/>
      <c r="BA129" s="481"/>
      <c r="BB129" s="481"/>
      <c r="BC129" s="481"/>
      <c r="BD129" s="309"/>
      <c r="BE129" s="309"/>
      <c r="BF129" s="309"/>
      <c r="BG129" s="309"/>
      <c r="BH129" s="309"/>
      <c r="BI129" s="309"/>
      <c r="BJ129" s="309"/>
      <c r="BK129" s="309"/>
      <c r="BL129" s="309"/>
      <c r="BM129" s="309"/>
      <c r="BN129" s="309"/>
      <c r="BO129" s="309"/>
      <c r="BP129" s="309"/>
      <c r="BQ129" s="309"/>
      <c r="BR129" s="309"/>
      <c r="BS129" s="309"/>
      <c r="BT129" s="309"/>
      <c r="BU129" s="309"/>
      <c r="BV129" s="309"/>
      <c r="BW129" s="309"/>
      <c r="BX129" s="309"/>
      <c r="BY129" s="309"/>
      <c r="BZ129" s="309"/>
      <c r="CA129" s="309"/>
      <c r="CB129" s="309"/>
      <c r="CC129" s="309"/>
      <c r="CD129" s="309"/>
      <c r="CE129" s="309"/>
      <c r="CF129" s="309"/>
      <c r="CG129" s="309"/>
      <c r="CH129" s="309"/>
      <c r="CI129" s="309"/>
      <c r="CJ129" s="309"/>
      <c r="CK129" s="309"/>
      <c r="CL129" s="309"/>
      <c r="CM129" s="309"/>
      <c r="CN129" s="309"/>
      <c r="CO129" s="309"/>
      <c r="CP129" s="309"/>
      <c r="CQ129" s="309"/>
      <c r="CR129" s="309"/>
      <c r="CS129" s="309"/>
      <c r="CT129" s="309"/>
      <c r="CU129" s="309"/>
      <c r="CV129" s="309"/>
      <c r="CW129" s="309"/>
      <c r="CX129" s="309"/>
      <c r="CY129" s="309"/>
      <c r="CZ129" s="309"/>
      <c r="DA129" s="309"/>
    </row>
    <row r="130" spans="1:105" s="41" customFormat="1" ht="15" customHeight="1">
      <c r="A130" s="308"/>
      <c r="B130" s="308"/>
      <c r="C130" s="308"/>
      <c r="D130" s="308"/>
      <c r="E130" s="308"/>
      <c r="F130" s="308"/>
      <c r="G130" s="308"/>
      <c r="H130" s="481"/>
      <c r="I130" s="481"/>
      <c r="J130" s="481"/>
      <c r="K130" s="481"/>
      <c r="L130" s="481"/>
      <c r="M130" s="481"/>
      <c r="N130" s="481"/>
      <c r="O130" s="481"/>
      <c r="P130" s="481"/>
      <c r="Q130" s="481"/>
      <c r="R130" s="481"/>
      <c r="S130" s="481"/>
      <c r="T130" s="481"/>
      <c r="U130" s="481"/>
      <c r="V130" s="481"/>
      <c r="W130" s="481"/>
      <c r="X130" s="481"/>
      <c r="Y130" s="481"/>
      <c r="Z130" s="481"/>
      <c r="AA130" s="481"/>
      <c r="AB130" s="481"/>
      <c r="AC130" s="481"/>
      <c r="AD130" s="481"/>
      <c r="AE130" s="481"/>
      <c r="AF130" s="481"/>
      <c r="AG130" s="481"/>
      <c r="AH130" s="481"/>
      <c r="AI130" s="481"/>
      <c r="AJ130" s="481"/>
      <c r="AK130" s="481"/>
      <c r="AL130" s="481"/>
      <c r="AM130" s="481"/>
      <c r="AN130" s="481"/>
      <c r="AO130" s="481"/>
      <c r="AP130" s="481"/>
      <c r="AQ130" s="481"/>
      <c r="AR130" s="481"/>
      <c r="AS130" s="481"/>
      <c r="AT130" s="481"/>
      <c r="AU130" s="481"/>
      <c r="AV130" s="481"/>
      <c r="AW130" s="481"/>
      <c r="AX130" s="481"/>
      <c r="AY130" s="481"/>
      <c r="AZ130" s="481"/>
      <c r="BA130" s="481"/>
      <c r="BB130" s="481"/>
      <c r="BC130" s="481"/>
      <c r="BD130" s="309"/>
      <c r="BE130" s="309"/>
      <c r="BF130" s="309"/>
      <c r="BG130" s="309"/>
      <c r="BH130" s="309"/>
      <c r="BI130" s="309"/>
      <c r="BJ130" s="309"/>
      <c r="BK130" s="309"/>
      <c r="BL130" s="309"/>
      <c r="BM130" s="309"/>
      <c r="BN130" s="309"/>
      <c r="BO130" s="309"/>
      <c r="BP130" s="309"/>
      <c r="BQ130" s="309"/>
      <c r="BR130" s="309"/>
      <c r="BS130" s="309"/>
      <c r="BT130" s="309"/>
      <c r="BU130" s="309"/>
      <c r="BV130" s="309"/>
      <c r="BW130" s="309"/>
      <c r="BX130" s="309"/>
      <c r="BY130" s="309"/>
      <c r="BZ130" s="309"/>
      <c r="CA130" s="309"/>
      <c r="CB130" s="309"/>
      <c r="CC130" s="309"/>
      <c r="CD130" s="309"/>
      <c r="CE130" s="309"/>
      <c r="CF130" s="309"/>
      <c r="CG130" s="309"/>
      <c r="CH130" s="309"/>
      <c r="CI130" s="309"/>
      <c r="CJ130" s="309"/>
      <c r="CK130" s="309"/>
      <c r="CL130" s="309"/>
      <c r="CM130" s="309"/>
      <c r="CN130" s="309"/>
      <c r="CO130" s="309"/>
      <c r="CP130" s="309"/>
      <c r="CQ130" s="309"/>
      <c r="CR130" s="309"/>
      <c r="CS130" s="309"/>
      <c r="CT130" s="309"/>
      <c r="CU130" s="309"/>
      <c r="CV130" s="309"/>
      <c r="CW130" s="309"/>
      <c r="CX130" s="309"/>
      <c r="CY130" s="309"/>
      <c r="CZ130" s="309"/>
      <c r="DA130" s="309"/>
    </row>
    <row r="131" spans="1:105" s="41" customFormat="1" ht="15" customHeight="1">
      <c r="A131" s="308"/>
      <c r="B131" s="308"/>
      <c r="C131" s="308"/>
      <c r="D131" s="308"/>
      <c r="E131" s="308"/>
      <c r="F131" s="308"/>
      <c r="G131" s="308"/>
      <c r="H131" s="482" t="s">
        <v>153</v>
      </c>
      <c r="I131" s="482"/>
      <c r="J131" s="482"/>
      <c r="K131" s="482"/>
      <c r="L131" s="482"/>
      <c r="M131" s="482"/>
      <c r="N131" s="482"/>
      <c r="O131" s="482"/>
      <c r="P131" s="482"/>
      <c r="Q131" s="482"/>
      <c r="R131" s="482"/>
      <c r="S131" s="482"/>
      <c r="T131" s="482"/>
      <c r="U131" s="482"/>
      <c r="V131" s="482"/>
      <c r="W131" s="482"/>
      <c r="X131" s="482"/>
      <c r="Y131" s="482"/>
      <c r="Z131" s="482"/>
      <c r="AA131" s="482"/>
      <c r="AB131" s="482"/>
      <c r="AC131" s="482"/>
      <c r="AD131" s="482"/>
      <c r="AE131" s="482"/>
      <c r="AF131" s="482"/>
      <c r="AG131" s="482"/>
      <c r="AH131" s="482"/>
      <c r="AI131" s="482"/>
      <c r="AJ131" s="482"/>
      <c r="AK131" s="482"/>
      <c r="AL131" s="482"/>
      <c r="AM131" s="482"/>
      <c r="AN131" s="482"/>
      <c r="AO131" s="482"/>
      <c r="AP131" s="482"/>
      <c r="AQ131" s="482"/>
      <c r="AR131" s="482"/>
      <c r="AS131" s="482"/>
      <c r="AT131" s="482"/>
      <c r="AU131" s="482"/>
      <c r="AV131" s="482"/>
      <c r="AW131" s="482"/>
      <c r="AX131" s="482"/>
      <c r="AY131" s="482"/>
      <c r="AZ131" s="482"/>
      <c r="BA131" s="482"/>
      <c r="BB131" s="482"/>
      <c r="BC131" s="483"/>
      <c r="BD131" s="309" t="s">
        <v>137</v>
      </c>
      <c r="BE131" s="309"/>
      <c r="BF131" s="309"/>
      <c r="BG131" s="309"/>
      <c r="BH131" s="309"/>
      <c r="BI131" s="309"/>
      <c r="BJ131" s="309"/>
      <c r="BK131" s="309"/>
      <c r="BL131" s="309"/>
      <c r="BM131" s="309"/>
      <c r="BN131" s="309"/>
      <c r="BO131" s="309"/>
      <c r="BP131" s="309"/>
      <c r="BQ131" s="309"/>
      <c r="BR131" s="309"/>
      <c r="BS131" s="309"/>
      <c r="BT131" s="309" t="s">
        <v>137</v>
      </c>
      <c r="BU131" s="309"/>
      <c r="BV131" s="309"/>
      <c r="BW131" s="309"/>
      <c r="BX131" s="309"/>
      <c r="BY131" s="309"/>
      <c r="BZ131" s="309"/>
      <c r="CA131" s="309"/>
      <c r="CB131" s="309"/>
      <c r="CC131" s="309"/>
      <c r="CD131" s="309"/>
      <c r="CE131" s="309"/>
      <c r="CF131" s="309"/>
      <c r="CG131" s="309"/>
      <c r="CH131" s="309"/>
      <c r="CI131" s="309"/>
      <c r="CJ131" s="309"/>
      <c r="CK131" s="309"/>
      <c r="CL131" s="309"/>
      <c r="CM131" s="309"/>
      <c r="CN131" s="309"/>
      <c r="CO131" s="309"/>
      <c r="CP131" s="309"/>
      <c r="CQ131" s="309"/>
      <c r="CR131" s="309"/>
      <c r="CS131" s="309"/>
      <c r="CT131" s="309"/>
      <c r="CU131" s="309"/>
      <c r="CV131" s="309"/>
      <c r="CW131" s="309"/>
      <c r="CX131" s="309"/>
      <c r="CY131" s="309"/>
      <c r="CZ131" s="309"/>
      <c r="DA131" s="309"/>
    </row>
    <row r="133" spans="1:105" s="37" customFormat="1" ht="14.25">
      <c r="A133" s="303" t="s">
        <v>202</v>
      </c>
      <c r="B133" s="303"/>
      <c r="C133" s="303"/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303"/>
      <c r="AA133" s="303"/>
      <c r="AB133" s="303"/>
      <c r="AC133" s="303"/>
      <c r="AD133" s="303"/>
      <c r="AE133" s="303"/>
      <c r="AF133" s="303"/>
      <c r="AG133" s="303"/>
      <c r="AH133" s="303"/>
      <c r="AI133" s="303"/>
      <c r="AJ133" s="303"/>
      <c r="AK133" s="303"/>
      <c r="AL133" s="303"/>
      <c r="AM133" s="303"/>
      <c r="AN133" s="303"/>
      <c r="AO133" s="303"/>
      <c r="AP133" s="303"/>
      <c r="AQ133" s="303"/>
      <c r="AR133" s="303"/>
      <c r="AS133" s="303"/>
      <c r="AT133" s="303"/>
      <c r="AU133" s="303"/>
      <c r="AV133" s="303"/>
      <c r="AW133" s="303"/>
      <c r="AX133" s="303"/>
      <c r="AY133" s="303"/>
      <c r="AZ133" s="303"/>
      <c r="BA133" s="303"/>
      <c r="BB133" s="303"/>
      <c r="BC133" s="303"/>
      <c r="BD133" s="303"/>
      <c r="BE133" s="303"/>
      <c r="BF133" s="303"/>
      <c r="BG133" s="303"/>
      <c r="BH133" s="303"/>
      <c r="BI133" s="303"/>
      <c r="BJ133" s="303"/>
      <c r="BK133" s="303"/>
      <c r="BL133" s="303"/>
      <c r="BM133" s="303"/>
      <c r="BN133" s="303"/>
      <c r="BO133" s="303"/>
      <c r="BP133" s="303"/>
      <c r="BQ133" s="303"/>
      <c r="BR133" s="303"/>
      <c r="BS133" s="303"/>
      <c r="BT133" s="303"/>
      <c r="BU133" s="303"/>
      <c r="BV133" s="303"/>
      <c r="BW133" s="303"/>
      <c r="BX133" s="303"/>
      <c r="BY133" s="303"/>
      <c r="BZ133" s="303"/>
      <c r="CA133" s="303"/>
      <c r="CB133" s="303"/>
      <c r="CC133" s="303"/>
      <c r="CD133" s="303"/>
      <c r="CE133" s="303"/>
      <c r="CF133" s="303"/>
      <c r="CG133" s="303"/>
      <c r="CH133" s="303"/>
      <c r="CI133" s="303"/>
      <c r="CJ133" s="303"/>
      <c r="CK133" s="303"/>
      <c r="CL133" s="303"/>
      <c r="CM133" s="303"/>
      <c r="CN133" s="303"/>
      <c r="CO133" s="303"/>
      <c r="CP133" s="303"/>
      <c r="CQ133" s="303"/>
      <c r="CR133" s="303"/>
      <c r="CS133" s="303"/>
      <c r="CT133" s="303"/>
      <c r="CU133" s="303"/>
      <c r="CV133" s="303"/>
      <c r="CW133" s="303"/>
      <c r="CX133" s="303"/>
      <c r="CY133" s="303"/>
      <c r="CZ133" s="303"/>
      <c r="DA133" s="303"/>
    </row>
    <row r="134" ht="10.5" customHeight="1"/>
    <row r="135" spans="1:105" ht="30" customHeight="1">
      <c r="A135" s="310" t="s">
        <v>152</v>
      </c>
      <c r="B135" s="311"/>
      <c r="C135" s="311"/>
      <c r="D135" s="311"/>
      <c r="E135" s="311"/>
      <c r="F135" s="311"/>
      <c r="G135" s="312"/>
      <c r="H135" s="310" t="s">
        <v>40</v>
      </c>
      <c r="I135" s="311"/>
      <c r="J135" s="311"/>
      <c r="K135" s="311"/>
      <c r="L135" s="311"/>
      <c r="M135" s="311"/>
      <c r="N135" s="311"/>
      <c r="O135" s="311"/>
      <c r="P135" s="311"/>
      <c r="Q135" s="311"/>
      <c r="R135" s="311"/>
      <c r="S135" s="311"/>
      <c r="T135" s="311"/>
      <c r="U135" s="311"/>
      <c r="V135" s="311"/>
      <c r="W135" s="311"/>
      <c r="X135" s="311"/>
      <c r="Y135" s="311"/>
      <c r="Z135" s="311"/>
      <c r="AA135" s="311"/>
      <c r="AB135" s="311"/>
      <c r="AC135" s="311"/>
      <c r="AD135" s="311"/>
      <c r="AE135" s="311"/>
      <c r="AF135" s="311"/>
      <c r="AG135" s="311"/>
      <c r="AH135" s="311"/>
      <c r="AI135" s="311"/>
      <c r="AJ135" s="311"/>
      <c r="AK135" s="311"/>
      <c r="AL135" s="311"/>
      <c r="AM135" s="311"/>
      <c r="AN135" s="311"/>
      <c r="AO135" s="311"/>
      <c r="AP135" s="311"/>
      <c r="AQ135" s="311"/>
      <c r="AR135" s="311"/>
      <c r="AS135" s="311"/>
      <c r="AT135" s="311"/>
      <c r="AU135" s="311"/>
      <c r="AV135" s="311"/>
      <c r="AW135" s="311"/>
      <c r="AX135" s="311"/>
      <c r="AY135" s="311"/>
      <c r="AZ135" s="311"/>
      <c r="BA135" s="311"/>
      <c r="BB135" s="311"/>
      <c r="BC135" s="311"/>
      <c r="BD135" s="311"/>
      <c r="BE135" s="311"/>
      <c r="BF135" s="311"/>
      <c r="BG135" s="311"/>
      <c r="BH135" s="311"/>
      <c r="BI135" s="311"/>
      <c r="BJ135" s="311"/>
      <c r="BK135" s="311"/>
      <c r="BL135" s="311"/>
      <c r="BM135" s="311"/>
      <c r="BN135" s="311"/>
      <c r="BO135" s="311"/>
      <c r="BP135" s="311"/>
      <c r="BQ135" s="311"/>
      <c r="BR135" s="311"/>
      <c r="BS135" s="312"/>
      <c r="BT135" s="310" t="s">
        <v>59</v>
      </c>
      <c r="BU135" s="311"/>
      <c r="BV135" s="311"/>
      <c r="BW135" s="311"/>
      <c r="BX135" s="311"/>
      <c r="BY135" s="311"/>
      <c r="BZ135" s="311"/>
      <c r="CA135" s="311"/>
      <c r="CB135" s="311"/>
      <c r="CC135" s="311"/>
      <c r="CD135" s="311"/>
      <c r="CE135" s="311"/>
      <c r="CF135" s="311"/>
      <c r="CG135" s="311"/>
      <c r="CH135" s="311"/>
      <c r="CI135" s="312"/>
      <c r="CJ135" s="310" t="s">
        <v>203</v>
      </c>
      <c r="CK135" s="311"/>
      <c r="CL135" s="311"/>
      <c r="CM135" s="311"/>
      <c r="CN135" s="311"/>
      <c r="CO135" s="311"/>
      <c r="CP135" s="311"/>
      <c r="CQ135" s="311"/>
      <c r="CR135" s="311"/>
      <c r="CS135" s="311"/>
      <c r="CT135" s="311"/>
      <c r="CU135" s="311"/>
      <c r="CV135" s="311"/>
      <c r="CW135" s="311"/>
      <c r="CX135" s="311"/>
      <c r="CY135" s="311"/>
      <c r="CZ135" s="311"/>
      <c r="DA135" s="312"/>
    </row>
    <row r="136" spans="1:105" s="34" customFormat="1" ht="12.75">
      <c r="A136" s="313">
        <v>1</v>
      </c>
      <c r="B136" s="313"/>
      <c r="C136" s="313"/>
      <c r="D136" s="313"/>
      <c r="E136" s="313"/>
      <c r="F136" s="313"/>
      <c r="G136" s="313"/>
      <c r="H136" s="313">
        <v>2</v>
      </c>
      <c r="I136" s="313"/>
      <c r="J136" s="313"/>
      <c r="K136" s="313"/>
      <c r="L136" s="313"/>
      <c r="M136" s="313"/>
      <c r="N136" s="313"/>
      <c r="O136" s="313"/>
      <c r="P136" s="313"/>
      <c r="Q136" s="313"/>
      <c r="R136" s="313"/>
      <c r="S136" s="313"/>
      <c r="T136" s="313"/>
      <c r="U136" s="313"/>
      <c r="V136" s="313"/>
      <c r="W136" s="313"/>
      <c r="X136" s="313"/>
      <c r="Y136" s="313"/>
      <c r="Z136" s="313"/>
      <c r="AA136" s="313"/>
      <c r="AB136" s="313"/>
      <c r="AC136" s="313"/>
      <c r="AD136" s="313"/>
      <c r="AE136" s="313"/>
      <c r="AF136" s="313"/>
      <c r="AG136" s="313"/>
      <c r="AH136" s="313"/>
      <c r="AI136" s="313"/>
      <c r="AJ136" s="313"/>
      <c r="AK136" s="313"/>
      <c r="AL136" s="313"/>
      <c r="AM136" s="313"/>
      <c r="AN136" s="313"/>
      <c r="AO136" s="313"/>
      <c r="AP136" s="313"/>
      <c r="AQ136" s="313"/>
      <c r="AR136" s="313"/>
      <c r="AS136" s="313"/>
      <c r="AT136" s="313"/>
      <c r="AU136" s="313"/>
      <c r="AV136" s="313"/>
      <c r="AW136" s="313"/>
      <c r="AX136" s="313"/>
      <c r="AY136" s="313"/>
      <c r="AZ136" s="313"/>
      <c r="BA136" s="313"/>
      <c r="BB136" s="313"/>
      <c r="BC136" s="313"/>
      <c r="BD136" s="313"/>
      <c r="BE136" s="313"/>
      <c r="BF136" s="313"/>
      <c r="BG136" s="313"/>
      <c r="BH136" s="313"/>
      <c r="BI136" s="313"/>
      <c r="BJ136" s="313"/>
      <c r="BK136" s="313"/>
      <c r="BL136" s="313"/>
      <c r="BM136" s="313"/>
      <c r="BN136" s="313"/>
      <c r="BO136" s="313"/>
      <c r="BP136" s="313"/>
      <c r="BQ136" s="313"/>
      <c r="BR136" s="313"/>
      <c r="BS136" s="313"/>
      <c r="BT136" s="313">
        <v>3</v>
      </c>
      <c r="BU136" s="313"/>
      <c r="BV136" s="313"/>
      <c r="BW136" s="313"/>
      <c r="BX136" s="313"/>
      <c r="BY136" s="313"/>
      <c r="BZ136" s="313"/>
      <c r="CA136" s="313"/>
      <c r="CB136" s="313"/>
      <c r="CC136" s="313"/>
      <c r="CD136" s="313"/>
      <c r="CE136" s="313"/>
      <c r="CF136" s="313"/>
      <c r="CG136" s="313"/>
      <c r="CH136" s="313"/>
      <c r="CI136" s="313"/>
      <c r="CJ136" s="313">
        <v>4</v>
      </c>
      <c r="CK136" s="313"/>
      <c r="CL136" s="313"/>
      <c r="CM136" s="313"/>
      <c r="CN136" s="313"/>
      <c r="CO136" s="313"/>
      <c r="CP136" s="313"/>
      <c r="CQ136" s="313"/>
      <c r="CR136" s="313"/>
      <c r="CS136" s="313"/>
      <c r="CT136" s="313"/>
      <c r="CU136" s="313"/>
      <c r="CV136" s="313"/>
      <c r="CW136" s="313"/>
      <c r="CX136" s="313"/>
      <c r="CY136" s="313"/>
      <c r="CZ136" s="313"/>
      <c r="DA136" s="313"/>
    </row>
    <row r="137" spans="1:105" ht="15" customHeight="1">
      <c r="A137" s="308"/>
      <c r="B137" s="308"/>
      <c r="C137" s="308"/>
      <c r="D137" s="308"/>
      <c r="E137" s="308"/>
      <c r="F137" s="308"/>
      <c r="G137" s="308"/>
      <c r="H137" s="305"/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  <c r="S137" s="306"/>
      <c r="T137" s="306"/>
      <c r="U137" s="306"/>
      <c r="V137" s="306"/>
      <c r="W137" s="306"/>
      <c r="X137" s="306"/>
      <c r="Y137" s="306"/>
      <c r="Z137" s="306"/>
      <c r="AA137" s="306"/>
      <c r="AB137" s="306"/>
      <c r="AC137" s="306"/>
      <c r="AD137" s="306"/>
      <c r="AE137" s="306"/>
      <c r="AF137" s="306"/>
      <c r="AG137" s="306"/>
      <c r="AH137" s="306"/>
      <c r="AI137" s="306"/>
      <c r="AJ137" s="306"/>
      <c r="AK137" s="306"/>
      <c r="AL137" s="306"/>
      <c r="AM137" s="306"/>
      <c r="AN137" s="306"/>
      <c r="AO137" s="306"/>
      <c r="AP137" s="306"/>
      <c r="AQ137" s="306"/>
      <c r="AR137" s="306"/>
      <c r="AS137" s="306"/>
      <c r="AT137" s="306"/>
      <c r="AU137" s="306"/>
      <c r="AV137" s="306"/>
      <c r="AW137" s="306"/>
      <c r="AX137" s="306"/>
      <c r="AY137" s="306"/>
      <c r="AZ137" s="306"/>
      <c r="BA137" s="306"/>
      <c r="BB137" s="306"/>
      <c r="BC137" s="306"/>
      <c r="BD137" s="306"/>
      <c r="BE137" s="306"/>
      <c r="BF137" s="306"/>
      <c r="BG137" s="306"/>
      <c r="BH137" s="306"/>
      <c r="BI137" s="306"/>
      <c r="BJ137" s="306"/>
      <c r="BK137" s="306"/>
      <c r="BL137" s="306"/>
      <c r="BM137" s="306"/>
      <c r="BN137" s="306"/>
      <c r="BO137" s="306"/>
      <c r="BP137" s="306"/>
      <c r="BQ137" s="306"/>
      <c r="BR137" s="306"/>
      <c r="BS137" s="307"/>
      <c r="BT137" s="309"/>
      <c r="BU137" s="309"/>
      <c r="BV137" s="309"/>
      <c r="BW137" s="309"/>
      <c r="BX137" s="309"/>
      <c r="BY137" s="309"/>
      <c r="BZ137" s="309"/>
      <c r="CA137" s="309"/>
      <c r="CB137" s="309"/>
      <c r="CC137" s="309"/>
      <c r="CD137" s="309"/>
      <c r="CE137" s="309"/>
      <c r="CF137" s="309"/>
      <c r="CG137" s="309"/>
      <c r="CH137" s="309"/>
      <c r="CI137" s="309"/>
      <c r="CJ137" s="309"/>
      <c r="CK137" s="309"/>
      <c r="CL137" s="309"/>
      <c r="CM137" s="309"/>
      <c r="CN137" s="309"/>
      <c r="CO137" s="309"/>
      <c r="CP137" s="309"/>
      <c r="CQ137" s="309"/>
      <c r="CR137" s="309"/>
      <c r="CS137" s="309"/>
      <c r="CT137" s="309"/>
      <c r="CU137" s="309"/>
      <c r="CV137" s="309"/>
      <c r="CW137" s="309"/>
      <c r="CX137" s="309"/>
      <c r="CY137" s="309"/>
      <c r="CZ137" s="309"/>
      <c r="DA137" s="309"/>
    </row>
    <row r="138" spans="1:105" ht="15" customHeight="1">
      <c r="A138" s="308"/>
      <c r="B138" s="308"/>
      <c r="C138" s="308"/>
      <c r="D138" s="308"/>
      <c r="E138" s="308"/>
      <c r="F138" s="308"/>
      <c r="G138" s="308"/>
      <c r="H138" s="305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  <c r="Z138" s="306"/>
      <c r="AA138" s="306"/>
      <c r="AB138" s="306"/>
      <c r="AC138" s="306"/>
      <c r="AD138" s="306"/>
      <c r="AE138" s="306"/>
      <c r="AF138" s="306"/>
      <c r="AG138" s="306"/>
      <c r="AH138" s="306"/>
      <c r="AI138" s="306"/>
      <c r="AJ138" s="306"/>
      <c r="AK138" s="306"/>
      <c r="AL138" s="306"/>
      <c r="AM138" s="306"/>
      <c r="AN138" s="306"/>
      <c r="AO138" s="306"/>
      <c r="AP138" s="306"/>
      <c r="AQ138" s="306"/>
      <c r="AR138" s="306"/>
      <c r="AS138" s="306"/>
      <c r="AT138" s="306"/>
      <c r="AU138" s="306"/>
      <c r="AV138" s="306"/>
      <c r="AW138" s="306"/>
      <c r="AX138" s="306"/>
      <c r="AY138" s="306"/>
      <c r="AZ138" s="306"/>
      <c r="BA138" s="306"/>
      <c r="BB138" s="306"/>
      <c r="BC138" s="306"/>
      <c r="BD138" s="306"/>
      <c r="BE138" s="306"/>
      <c r="BF138" s="306"/>
      <c r="BG138" s="306"/>
      <c r="BH138" s="306"/>
      <c r="BI138" s="306"/>
      <c r="BJ138" s="306"/>
      <c r="BK138" s="306"/>
      <c r="BL138" s="306"/>
      <c r="BM138" s="306"/>
      <c r="BN138" s="306"/>
      <c r="BO138" s="306"/>
      <c r="BP138" s="306"/>
      <c r="BQ138" s="306"/>
      <c r="BR138" s="306"/>
      <c r="BS138" s="307"/>
      <c r="BT138" s="309"/>
      <c r="BU138" s="309"/>
      <c r="BV138" s="309"/>
      <c r="BW138" s="309"/>
      <c r="BX138" s="309"/>
      <c r="BY138" s="309"/>
      <c r="BZ138" s="309"/>
      <c r="CA138" s="309"/>
      <c r="CB138" s="309"/>
      <c r="CC138" s="309"/>
      <c r="CD138" s="309"/>
      <c r="CE138" s="309"/>
      <c r="CF138" s="309"/>
      <c r="CG138" s="309"/>
      <c r="CH138" s="309"/>
      <c r="CI138" s="309"/>
      <c r="CJ138" s="309"/>
      <c r="CK138" s="309"/>
      <c r="CL138" s="309"/>
      <c r="CM138" s="309"/>
      <c r="CN138" s="309"/>
      <c r="CO138" s="309"/>
      <c r="CP138" s="309"/>
      <c r="CQ138" s="309"/>
      <c r="CR138" s="309"/>
      <c r="CS138" s="309"/>
      <c r="CT138" s="309"/>
      <c r="CU138" s="309"/>
      <c r="CV138" s="309"/>
      <c r="CW138" s="309"/>
      <c r="CX138" s="309"/>
      <c r="CY138" s="309"/>
      <c r="CZ138" s="309"/>
      <c r="DA138" s="309"/>
    </row>
    <row r="139" spans="1:105" ht="15" customHeight="1">
      <c r="A139" s="308"/>
      <c r="B139" s="308"/>
      <c r="C139" s="308"/>
      <c r="D139" s="308"/>
      <c r="E139" s="308"/>
      <c r="F139" s="308"/>
      <c r="G139" s="308"/>
      <c r="H139" s="513" t="s">
        <v>153</v>
      </c>
      <c r="I139" s="514"/>
      <c r="J139" s="514"/>
      <c r="K139" s="514"/>
      <c r="L139" s="514"/>
      <c r="M139" s="514"/>
      <c r="N139" s="514"/>
      <c r="O139" s="514"/>
      <c r="P139" s="514"/>
      <c r="Q139" s="514"/>
      <c r="R139" s="514"/>
      <c r="S139" s="514"/>
      <c r="T139" s="514"/>
      <c r="U139" s="514"/>
      <c r="V139" s="514"/>
      <c r="W139" s="514"/>
      <c r="X139" s="514"/>
      <c r="Y139" s="514"/>
      <c r="Z139" s="514"/>
      <c r="AA139" s="514"/>
      <c r="AB139" s="514"/>
      <c r="AC139" s="514"/>
      <c r="AD139" s="514"/>
      <c r="AE139" s="514"/>
      <c r="AF139" s="514"/>
      <c r="AG139" s="514"/>
      <c r="AH139" s="514"/>
      <c r="AI139" s="514"/>
      <c r="AJ139" s="514"/>
      <c r="AK139" s="514"/>
      <c r="AL139" s="514"/>
      <c r="AM139" s="514"/>
      <c r="AN139" s="514"/>
      <c r="AO139" s="514"/>
      <c r="AP139" s="514"/>
      <c r="AQ139" s="514"/>
      <c r="AR139" s="514"/>
      <c r="AS139" s="514"/>
      <c r="AT139" s="514"/>
      <c r="AU139" s="514"/>
      <c r="AV139" s="514"/>
      <c r="AW139" s="514"/>
      <c r="AX139" s="514"/>
      <c r="AY139" s="514"/>
      <c r="AZ139" s="514"/>
      <c r="BA139" s="514"/>
      <c r="BB139" s="514"/>
      <c r="BC139" s="514"/>
      <c r="BD139" s="514"/>
      <c r="BE139" s="514"/>
      <c r="BF139" s="514"/>
      <c r="BG139" s="514"/>
      <c r="BH139" s="514"/>
      <c r="BI139" s="514"/>
      <c r="BJ139" s="514"/>
      <c r="BK139" s="514"/>
      <c r="BL139" s="514"/>
      <c r="BM139" s="514"/>
      <c r="BN139" s="514"/>
      <c r="BO139" s="514"/>
      <c r="BP139" s="514"/>
      <c r="BQ139" s="514"/>
      <c r="BR139" s="514"/>
      <c r="BS139" s="515"/>
      <c r="BT139" s="309" t="s">
        <v>137</v>
      </c>
      <c r="BU139" s="309"/>
      <c r="BV139" s="309"/>
      <c r="BW139" s="309"/>
      <c r="BX139" s="309"/>
      <c r="BY139" s="309"/>
      <c r="BZ139" s="309"/>
      <c r="CA139" s="309"/>
      <c r="CB139" s="309"/>
      <c r="CC139" s="309"/>
      <c r="CD139" s="309"/>
      <c r="CE139" s="309"/>
      <c r="CF139" s="309"/>
      <c r="CG139" s="309"/>
      <c r="CH139" s="309"/>
      <c r="CI139" s="309"/>
      <c r="CJ139" s="309"/>
      <c r="CK139" s="309"/>
      <c r="CL139" s="309"/>
      <c r="CM139" s="309"/>
      <c r="CN139" s="309"/>
      <c r="CO139" s="309"/>
      <c r="CP139" s="309"/>
      <c r="CQ139" s="309"/>
      <c r="CR139" s="309"/>
      <c r="CS139" s="309"/>
      <c r="CT139" s="309"/>
      <c r="CU139" s="309"/>
      <c r="CV139" s="309"/>
      <c r="CW139" s="309"/>
      <c r="CX139" s="309"/>
      <c r="CY139" s="309"/>
      <c r="CZ139" s="309"/>
      <c r="DA139" s="309"/>
    </row>
    <row r="141" spans="1:105" s="37" customFormat="1" ht="28.5" customHeight="1">
      <c r="A141" s="484" t="s">
        <v>204</v>
      </c>
      <c r="B141" s="484"/>
      <c r="C141" s="484"/>
      <c r="D141" s="484"/>
      <c r="E141" s="484"/>
      <c r="F141" s="484"/>
      <c r="G141" s="484"/>
      <c r="H141" s="484"/>
      <c r="I141" s="484"/>
      <c r="J141" s="484"/>
      <c r="K141" s="484"/>
      <c r="L141" s="484"/>
      <c r="M141" s="484"/>
      <c r="N141" s="484"/>
      <c r="O141" s="484"/>
      <c r="P141" s="484"/>
      <c r="Q141" s="484"/>
      <c r="R141" s="484"/>
      <c r="S141" s="484"/>
      <c r="T141" s="484"/>
      <c r="U141" s="484"/>
      <c r="V141" s="484"/>
      <c r="W141" s="484"/>
      <c r="X141" s="484"/>
      <c r="Y141" s="484"/>
      <c r="Z141" s="484"/>
      <c r="AA141" s="484"/>
      <c r="AB141" s="484"/>
      <c r="AC141" s="484"/>
      <c r="AD141" s="484"/>
      <c r="AE141" s="484"/>
      <c r="AF141" s="484"/>
      <c r="AG141" s="484"/>
      <c r="AH141" s="484"/>
      <c r="AI141" s="484"/>
      <c r="AJ141" s="484"/>
      <c r="AK141" s="484"/>
      <c r="AL141" s="484"/>
      <c r="AM141" s="484"/>
      <c r="AN141" s="484"/>
      <c r="AO141" s="484"/>
      <c r="AP141" s="484"/>
      <c r="AQ141" s="484"/>
      <c r="AR141" s="484"/>
      <c r="AS141" s="484"/>
      <c r="AT141" s="484"/>
      <c r="AU141" s="484"/>
      <c r="AV141" s="484"/>
      <c r="AW141" s="484"/>
      <c r="AX141" s="484"/>
      <c r="AY141" s="484"/>
      <c r="AZ141" s="484"/>
      <c r="BA141" s="484"/>
      <c r="BB141" s="484"/>
      <c r="BC141" s="484"/>
      <c r="BD141" s="484"/>
      <c r="BE141" s="484"/>
      <c r="BF141" s="484"/>
      <c r="BG141" s="484"/>
      <c r="BH141" s="484"/>
      <c r="BI141" s="484"/>
      <c r="BJ141" s="484"/>
      <c r="BK141" s="484"/>
      <c r="BL141" s="484"/>
      <c r="BM141" s="484"/>
      <c r="BN141" s="484"/>
      <c r="BO141" s="484"/>
      <c r="BP141" s="484"/>
      <c r="BQ141" s="484"/>
      <c r="BR141" s="484"/>
      <c r="BS141" s="484"/>
      <c r="BT141" s="484"/>
      <c r="BU141" s="484"/>
      <c r="BV141" s="484"/>
      <c r="BW141" s="484"/>
      <c r="BX141" s="484"/>
      <c r="BY141" s="484"/>
      <c r="BZ141" s="484"/>
      <c r="CA141" s="484"/>
      <c r="CB141" s="484"/>
      <c r="CC141" s="484"/>
      <c r="CD141" s="484"/>
      <c r="CE141" s="484"/>
      <c r="CF141" s="484"/>
      <c r="CG141" s="484"/>
      <c r="CH141" s="484"/>
      <c r="CI141" s="484"/>
      <c r="CJ141" s="484"/>
      <c r="CK141" s="484"/>
      <c r="CL141" s="484"/>
      <c r="CM141" s="484"/>
      <c r="CN141" s="484"/>
      <c r="CO141" s="484"/>
      <c r="CP141" s="484"/>
      <c r="CQ141" s="484"/>
      <c r="CR141" s="484"/>
      <c r="CS141" s="484"/>
      <c r="CT141" s="484"/>
      <c r="CU141" s="484"/>
      <c r="CV141" s="484"/>
      <c r="CW141" s="484"/>
      <c r="CX141" s="484"/>
      <c r="CY141" s="484"/>
      <c r="CZ141" s="484"/>
      <c r="DA141" s="484"/>
    </row>
    <row r="142" ht="10.5" customHeight="1"/>
    <row r="143" spans="1:105" s="39" customFormat="1" ht="30" customHeight="1">
      <c r="A143" s="310" t="s">
        <v>152</v>
      </c>
      <c r="B143" s="311"/>
      <c r="C143" s="311"/>
      <c r="D143" s="311"/>
      <c r="E143" s="311"/>
      <c r="F143" s="311"/>
      <c r="G143" s="312"/>
      <c r="H143" s="310" t="s">
        <v>40</v>
      </c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  <c r="S143" s="311"/>
      <c r="T143" s="311"/>
      <c r="U143" s="311"/>
      <c r="V143" s="311"/>
      <c r="W143" s="311"/>
      <c r="X143" s="311"/>
      <c r="Y143" s="311"/>
      <c r="Z143" s="311"/>
      <c r="AA143" s="311"/>
      <c r="AB143" s="311"/>
      <c r="AC143" s="311"/>
      <c r="AD143" s="311"/>
      <c r="AE143" s="311"/>
      <c r="AF143" s="311"/>
      <c r="AG143" s="311"/>
      <c r="AH143" s="311"/>
      <c r="AI143" s="311"/>
      <c r="AJ143" s="311"/>
      <c r="AK143" s="311"/>
      <c r="AL143" s="311"/>
      <c r="AM143" s="311"/>
      <c r="AN143" s="311"/>
      <c r="AO143" s="311"/>
      <c r="AP143" s="311"/>
      <c r="AQ143" s="311"/>
      <c r="AR143" s="311"/>
      <c r="AS143" s="311"/>
      <c r="AT143" s="311"/>
      <c r="AU143" s="311"/>
      <c r="AV143" s="311"/>
      <c r="AW143" s="311"/>
      <c r="AX143" s="311"/>
      <c r="AY143" s="311"/>
      <c r="AZ143" s="311"/>
      <c r="BA143" s="311"/>
      <c r="BB143" s="311"/>
      <c r="BC143" s="312"/>
      <c r="BD143" s="310" t="s">
        <v>57</v>
      </c>
      <c r="BE143" s="311"/>
      <c r="BF143" s="311"/>
      <c r="BG143" s="311"/>
      <c r="BH143" s="311"/>
      <c r="BI143" s="311"/>
      <c r="BJ143" s="311"/>
      <c r="BK143" s="311"/>
      <c r="BL143" s="311"/>
      <c r="BM143" s="311"/>
      <c r="BN143" s="311"/>
      <c r="BO143" s="311"/>
      <c r="BP143" s="311"/>
      <c r="BQ143" s="311"/>
      <c r="BR143" s="311"/>
      <c r="BS143" s="312"/>
      <c r="BT143" s="310" t="s">
        <v>60</v>
      </c>
      <c r="BU143" s="311"/>
      <c r="BV143" s="311"/>
      <c r="BW143" s="311"/>
      <c r="BX143" s="311"/>
      <c r="BY143" s="311"/>
      <c r="BZ143" s="311"/>
      <c r="CA143" s="311"/>
      <c r="CB143" s="311"/>
      <c r="CC143" s="311"/>
      <c r="CD143" s="311"/>
      <c r="CE143" s="311"/>
      <c r="CF143" s="311"/>
      <c r="CG143" s="311"/>
      <c r="CH143" s="311"/>
      <c r="CI143" s="312"/>
      <c r="CJ143" s="310" t="s">
        <v>205</v>
      </c>
      <c r="CK143" s="311"/>
      <c r="CL143" s="311"/>
      <c r="CM143" s="311"/>
      <c r="CN143" s="311"/>
      <c r="CO143" s="311"/>
      <c r="CP143" s="311"/>
      <c r="CQ143" s="311"/>
      <c r="CR143" s="311"/>
      <c r="CS143" s="311"/>
      <c r="CT143" s="311"/>
      <c r="CU143" s="311"/>
      <c r="CV143" s="311"/>
      <c r="CW143" s="311"/>
      <c r="CX143" s="311"/>
      <c r="CY143" s="311"/>
      <c r="CZ143" s="311"/>
      <c r="DA143" s="312"/>
    </row>
    <row r="144" spans="1:105" s="40" customFormat="1" ht="12.75">
      <c r="A144" s="313"/>
      <c r="B144" s="313"/>
      <c r="C144" s="313"/>
      <c r="D144" s="313"/>
      <c r="E144" s="313"/>
      <c r="F144" s="313"/>
      <c r="G144" s="313"/>
      <c r="H144" s="313">
        <v>1</v>
      </c>
      <c r="I144" s="313"/>
      <c r="J144" s="313"/>
      <c r="K144" s="313"/>
      <c r="L144" s="313"/>
      <c r="M144" s="313"/>
      <c r="N144" s="313"/>
      <c r="O144" s="313"/>
      <c r="P144" s="313"/>
      <c r="Q144" s="313"/>
      <c r="R144" s="313"/>
      <c r="S144" s="313"/>
      <c r="T144" s="313"/>
      <c r="U144" s="313"/>
      <c r="V144" s="313"/>
      <c r="W144" s="313"/>
      <c r="X144" s="313"/>
      <c r="Y144" s="313"/>
      <c r="Z144" s="313"/>
      <c r="AA144" s="313"/>
      <c r="AB144" s="313"/>
      <c r="AC144" s="313"/>
      <c r="AD144" s="313"/>
      <c r="AE144" s="313"/>
      <c r="AF144" s="313"/>
      <c r="AG144" s="313"/>
      <c r="AH144" s="313"/>
      <c r="AI144" s="313"/>
      <c r="AJ144" s="313"/>
      <c r="AK144" s="313"/>
      <c r="AL144" s="313"/>
      <c r="AM144" s="313"/>
      <c r="AN144" s="313"/>
      <c r="AO144" s="313"/>
      <c r="AP144" s="313"/>
      <c r="AQ144" s="313"/>
      <c r="AR144" s="313"/>
      <c r="AS144" s="313"/>
      <c r="AT144" s="313"/>
      <c r="AU144" s="313"/>
      <c r="AV144" s="313"/>
      <c r="AW144" s="313"/>
      <c r="AX144" s="313"/>
      <c r="AY144" s="313"/>
      <c r="AZ144" s="313"/>
      <c r="BA144" s="313"/>
      <c r="BB144" s="313"/>
      <c r="BC144" s="313"/>
      <c r="BD144" s="313">
        <v>2</v>
      </c>
      <c r="BE144" s="313"/>
      <c r="BF144" s="313"/>
      <c r="BG144" s="313"/>
      <c r="BH144" s="313"/>
      <c r="BI144" s="313"/>
      <c r="BJ144" s="313"/>
      <c r="BK144" s="313"/>
      <c r="BL144" s="313"/>
      <c r="BM144" s="313"/>
      <c r="BN144" s="313"/>
      <c r="BO144" s="313"/>
      <c r="BP144" s="313"/>
      <c r="BQ144" s="313"/>
      <c r="BR144" s="313"/>
      <c r="BS144" s="313"/>
      <c r="BT144" s="313">
        <v>3</v>
      </c>
      <c r="BU144" s="313"/>
      <c r="BV144" s="313"/>
      <c r="BW144" s="313"/>
      <c r="BX144" s="313"/>
      <c r="BY144" s="313"/>
      <c r="BZ144" s="313"/>
      <c r="CA144" s="313"/>
      <c r="CB144" s="313"/>
      <c r="CC144" s="313"/>
      <c r="CD144" s="313"/>
      <c r="CE144" s="313"/>
      <c r="CF144" s="313"/>
      <c r="CG144" s="313"/>
      <c r="CH144" s="313"/>
      <c r="CI144" s="313"/>
      <c r="CJ144" s="313">
        <v>4</v>
      </c>
      <c r="CK144" s="313"/>
      <c r="CL144" s="313"/>
      <c r="CM144" s="313"/>
      <c r="CN144" s="313"/>
      <c r="CO144" s="313"/>
      <c r="CP144" s="313"/>
      <c r="CQ144" s="313"/>
      <c r="CR144" s="313"/>
      <c r="CS144" s="313"/>
      <c r="CT144" s="313"/>
      <c r="CU144" s="313"/>
      <c r="CV144" s="313"/>
      <c r="CW144" s="313"/>
      <c r="CX144" s="313"/>
      <c r="CY144" s="313"/>
      <c r="CZ144" s="313"/>
      <c r="DA144" s="313"/>
    </row>
    <row r="145" spans="1:105" s="41" customFormat="1" ht="15" customHeight="1">
      <c r="A145" s="308"/>
      <c r="B145" s="308"/>
      <c r="C145" s="308"/>
      <c r="D145" s="308"/>
      <c r="E145" s="308"/>
      <c r="F145" s="308"/>
      <c r="G145" s="308"/>
      <c r="H145" s="481"/>
      <c r="I145" s="481"/>
      <c r="J145" s="481"/>
      <c r="K145" s="481"/>
      <c r="L145" s="481"/>
      <c r="M145" s="481"/>
      <c r="N145" s="481"/>
      <c r="O145" s="481"/>
      <c r="P145" s="481"/>
      <c r="Q145" s="481"/>
      <c r="R145" s="481"/>
      <c r="S145" s="481"/>
      <c r="T145" s="481"/>
      <c r="U145" s="481"/>
      <c r="V145" s="481"/>
      <c r="W145" s="481"/>
      <c r="X145" s="481"/>
      <c r="Y145" s="481"/>
      <c r="Z145" s="481"/>
      <c r="AA145" s="481"/>
      <c r="AB145" s="481"/>
      <c r="AC145" s="481"/>
      <c r="AD145" s="481"/>
      <c r="AE145" s="481"/>
      <c r="AF145" s="481"/>
      <c r="AG145" s="481"/>
      <c r="AH145" s="481"/>
      <c r="AI145" s="481"/>
      <c r="AJ145" s="481"/>
      <c r="AK145" s="481"/>
      <c r="AL145" s="481"/>
      <c r="AM145" s="481"/>
      <c r="AN145" s="481"/>
      <c r="AO145" s="481"/>
      <c r="AP145" s="481"/>
      <c r="AQ145" s="481"/>
      <c r="AR145" s="481"/>
      <c r="AS145" s="481"/>
      <c r="AT145" s="481"/>
      <c r="AU145" s="481"/>
      <c r="AV145" s="481"/>
      <c r="AW145" s="481"/>
      <c r="AX145" s="481"/>
      <c r="AY145" s="481"/>
      <c r="AZ145" s="481"/>
      <c r="BA145" s="481"/>
      <c r="BB145" s="481"/>
      <c r="BC145" s="481"/>
      <c r="BD145" s="309"/>
      <c r="BE145" s="309"/>
      <c r="BF145" s="309"/>
      <c r="BG145" s="309"/>
      <c r="BH145" s="309"/>
      <c r="BI145" s="309"/>
      <c r="BJ145" s="309"/>
      <c r="BK145" s="309"/>
      <c r="BL145" s="309"/>
      <c r="BM145" s="309"/>
      <c r="BN145" s="309"/>
      <c r="BO145" s="309"/>
      <c r="BP145" s="309"/>
      <c r="BQ145" s="309"/>
      <c r="BR145" s="309"/>
      <c r="BS145" s="309"/>
      <c r="BT145" s="309"/>
      <c r="BU145" s="309"/>
      <c r="BV145" s="309"/>
      <c r="BW145" s="309"/>
      <c r="BX145" s="309"/>
      <c r="BY145" s="309"/>
      <c r="BZ145" s="309"/>
      <c r="CA145" s="309"/>
      <c r="CB145" s="309"/>
      <c r="CC145" s="309"/>
      <c r="CD145" s="309"/>
      <c r="CE145" s="309"/>
      <c r="CF145" s="309"/>
      <c r="CG145" s="309"/>
      <c r="CH145" s="309"/>
      <c r="CI145" s="309"/>
      <c r="CJ145" s="309"/>
      <c r="CK145" s="309"/>
      <c r="CL145" s="309"/>
      <c r="CM145" s="309"/>
      <c r="CN145" s="309"/>
      <c r="CO145" s="309"/>
      <c r="CP145" s="309"/>
      <c r="CQ145" s="309"/>
      <c r="CR145" s="309"/>
      <c r="CS145" s="309"/>
      <c r="CT145" s="309"/>
      <c r="CU145" s="309"/>
      <c r="CV145" s="309"/>
      <c r="CW145" s="309"/>
      <c r="CX145" s="309"/>
      <c r="CY145" s="309"/>
      <c r="CZ145" s="309"/>
      <c r="DA145" s="309"/>
    </row>
    <row r="146" spans="1:105" s="41" customFormat="1" ht="15" customHeight="1">
      <c r="A146" s="308"/>
      <c r="B146" s="308"/>
      <c r="C146" s="308"/>
      <c r="D146" s="308"/>
      <c r="E146" s="308"/>
      <c r="F146" s="308"/>
      <c r="G146" s="308"/>
      <c r="H146" s="481"/>
      <c r="I146" s="481"/>
      <c r="J146" s="481"/>
      <c r="K146" s="481"/>
      <c r="L146" s="481"/>
      <c r="M146" s="481"/>
      <c r="N146" s="481"/>
      <c r="O146" s="481"/>
      <c r="P146" s="481"/>
      <c r="Q146" s="481"/>
      <c r="R146" s="481"/>
      <c r="S146" s="481"/>
      <c r="T146" s="481"/>
      <c r="U146" s="481"/>
      <c r="V146" s="481"/>
      <c r="W146" s="481"/>
      <c r="X146" s="481"/>
      <c r="Y146" s="481"/>
      <c r="Z146" s="481"/>
      <c r="AA146" s="481"/>
      <c r="AB146" s="481"/>
      <c r="AC146" s="481"/>
      <c r="AD146" s="481"/>
      <c r="AE146" s="481"/>
      <c r="AF146" s="481"/>
      <c r="AG146" s="481"/>
      <c r="AH146" s="481"/>
      <c r="AI146" s="481"/>
      <c r="AJ146" s="481"/>
      <c r="AK146" s="481"/>
      <c r="AL146" s="481"/>
      <c r="AM146" s="481"/>
      <c r="AN146" s="481"/>
      <c r="AO146" s="481"/>
      <c r="AP146" s="481"/>
      <c r="AQ146" s="481"/>
      <c r="AR146" s="481"/>
      <c r="AS146" s="481"/>
      <c r="AT146" s="481"/>
      <c r="AU146" s="481"/>
      <c r="AV146" s="481"/>
      <c r="AW146" s="481"/>
      <c r="AX146" s="481"/>
      <c r="AY146" s="481"/>
      <c r="AZ146" s="481"/>
      <c r="BA146" s="481"/>
      <c r="BB146" s="481"/>
      <c r="BC146" s="481"/>
      <c r="BD146" s="309"/>
      <c r="BE146" s="309"/>
      <c r="BF146" s="309"/>
      <c r="BG146" s="309"/>
      <c r="BH146" s="309"/>
      <c r="BI146" s="309"/>
      <c r="BJ146" s="309"/>
      <c r="BK146" s="309"/>
      <c r="BL146" s="309"/>
      <c r="BM146" s="309"/>
      <c r="BN146" s="309"/>
      <c r="BO146" s="309"/>
      <c r="BP146" s="309"/>
      <c r="BQ146" s="309"/>
      <c r="BR146" s="309"/>
      <c r="BS146" s="309"/>
      <c r="BT146" s="309"/>
      <c r="BU146" s="309"/>
      <c r="BV146" s="309"/>
      <c r="BW146" s="309"/>
      <c r="BX146" s="309"/>
      <c r="BY146" s="309"/>
      <c r="BZ146" s="309"/>
      <c r="CA146" s="309"/>
      <c r="CB146" s="309"/>
      <c r="CC146" s="309"/>
      <c r="CD146" s="309"/>
      <c r="CE146" s="309"/>
      <c r="CF146" s="309"/>
      <c r="CG146" s="309"/>
      <c r="CH146" s="309"/>
      <c r="CI146" s="309"/>
      <c r="CJ146" s="309"/>
      <c r="CK146" s="309"/>
      <c r="CL146" s="309"/>
      <c r="CM146" s="309"/>
      <c r="CN146" s="309"/>
      <c r="CO146" s="309"/>
      <c r="CP146" s="309"/>
      <c r="CQ146" s="309"/>
      <c r="CR146" s="309"/>
      <c r="CS146" s="309"/>
      <c r="CT146" s="309"/>
      <c r="CU146" s="309"/>
      <c r="CV146" s="309"/>
      <c r="CW146" s="309"/>
      <c r="CX146" s="309"/>
      <c r="CY146" s="309"/>
      <c r="CZ146" s="309"/>
      <c r="DA146" s="309"/>
    </row>
    <row r="147" spans="1:105" s="41" customFormat="1" ht="15" customHeight="1">
      <c r="A147" s="308"/>
      <c r="B147" s="308"/>
      <c r="C147" s="308"/>
      <c r="D147" s="308"/>
      <c r="E147" s="308"/>
      <c r="F147" s="308"/>
      <c r="G147" s="308"/>
      <c r="H147" s="482" t="s">
        <v>153</v>
      </c>
      <c r="I147" s="482"/>
      <c r="J147" s="482"/>
      <c r="K147" s="482"/>
      <c r="L147" s="482"/>
      <c r="M147" s="482"/>
      <c r="N147" s="482"/>
      <c r="O147" s="482"/>
      <c r="P147" s="482"/>
      <c r="Q147" s="482"/>
      <c r="R147" s="482"/>
      <c r="S147" s="482"/>
      <c r="T147" s="482"/>
      <c r="U147" s="482"/>
      <c r="V147" s="482"/>
      <c r="W147" s="482"/>
      <c r="X147" s="482"/>
      <c r="Y147" s="482"/>
      <c r="Z147" s="482"/>
      <c r="AA147" s="482"/>
      <c r="AB147" s="482"/>
      <c r="AC147" s="482"/>
      <c r="AD147" s="482"/>
      <c r="AE147" s="482"/>
      <c r="AF147" s="482"/>
      <c r="AG147" s="482"/>
      <c r="AH147" s="482"/>
      <c r="AI147" s="482"/>
      <c r="AJ147" s="482"/>
      <c r="AK147" s="482"/>
      <c r="AL147" s="482"/>
      <c r="AM147" s="482"/>
      <c r="AN147" s="482"/>
      <c r="AO147" s="482"/>
      <c r="AP147" s="482"/>
      <c r="AQ147" s="482"/>
      <c r="AR147" s="482"/>
      <c r="AS147" s="482"/>
      <c r="AT147" s="482"/>
      <c r="AU147" s="482"/>
      <c r="AV147" s="482"/>
      <c r="AW147" s="482"/>
      <c r="AX147" s="482"/>
      <c r="AY147" s="482"/>
      <c r="AZ147" s="482"/>
      <c r="BA147" s="482"/>
      <c r="BB147" s="482"/>
      <c r="BC147" s="483"/>
      <c r="BD147" s="309"/>
      <c r="BE147" s="309"/>
      <c r="BF147" s="309"/>
      <c r="BG147" s="309"/>
      <c r="BH147" s="309"/>
      <c r="BI147" s="309"/>
      <c r="BJ147" s="309"/>
      <c r="BK147" s="309"/>
      <c r="BL147" s="309"/>
      <c r="BM147" s="309"/>
      <c r="BN147" s="309"/>
      <c r="BO147" s="309"/>
      <c r="BP147" s="309"/>
      <c r="BQ147" s="309"/>
      <c r="BR147" s="309"/>
      <c r="BS147" s="309"/>
      <c r="BT147" s="309" t="s">
        <v>137</v>
      </c>
      <c r="BU147" s="309"/>
      <c r="BV147" s="309"/>
      <c r="BW147" s="309"/>
      <c r="BX147" s="309"/>
      <c r="BY147" s="309"/>
      <c r="BZ147" s="309"/>
      <c r="CA147" s="309"/>
      <c r="CB147" s="309"/>
      <c r="CC147" s="309"/>
      <c r="CD147" s="309"/>
      <c r="CE147" s="309"/>
      <c r="CF147" s="309"/>
      <c r="CG147" s="309"/>
      <c r="CH147" s="309"/>
      <c r="CI147" s="309"/>
      <c r="CJ147" s="309"/>
      <c r="CK147" s="309"/>
      <c r="CL147" s="309"/>
      <c r="CM147" s="309"/>
      <c r="CN147" s="309"/>
      <c r="CO147" s="309"/>
      <c r="CP147" s="309"/>
      <c r="CQ147" s="309"/>
      <c r="CR147" s="309"/>
      <c r="CS147" s="309"/>
      <c r="CT147" s="309"/>
      <c r="CU147" s="309"/>
      <c r="CV147" s="309"/>
      <c r="CW147" s="309"/>
      <c r="CX147" s="309"/>
      <c r="CY147" s="309"/>
      <c r="CZ147" s="309"/>
      <c r="DA147" s="309"/>
    </row>
  </sheetData>
  <sheetProtection/>
  <mergeCells count="429">
    <mergeCell ref="A146:G146"/>
    <mergeCell ref="H146:BC146"/>
    <mergeCell ref="BD146:BS146"/>
    <mergeCell ref="BT146:CI146"/>
    <mergeCell ref="CJ146:DA146"/>
    <mergeCell ref="A147:G147"/>
    <mergeCell ref="H147:BC147"/>
    <mergeCell ref="BD147:BS147"/>
    <mergeCell ref="BT147:CI147"/>
    <mergeCell ref="CJ147:DA147"/>
    <mergeCell ref="A144:G144"/>
    <mergeCell ref="H144:BC144"/>
    <mergeCell ref="BD144:BS144"/>
    <mergeCell ref="BT144:CI144"/>
    <mergeCell ref="CJ144:DA144"/>
    <mergeCell ref="A145:G145"/>
    <mergeCell ref="H145:BC145"/>
    <mergeCell ref="BD145:BS145"/>
    <mergeCell ref="BT145:CI145"/>
    <mergeCell ref="CJ145:DA145"/>
    <mergeCell ref="A139:G139"/>
    <mergeCell ref="H139:BS139"/>
    <mergeCell ref="BT139:CI139"/>
    <mergeCell ref="CJ139:DA139"/>
    <mergeCell ref="A141:DA141"/>
    <mergeCell ref="A143:G143"/>
    <mergeCell ref="H143:BC143"/>
    <mergeCell ref="BD143:BS143"/>
    <mergeCell ref="BT143:CI143"/>
    <mergeCell ref="CJ143:DA143"/>
    <mergeCell ref="A137:G137"/>
    <mergeCell ref="H137:BS137"/>
    <mergeCell ref="BT137:CI137"/>
    <mergeCell ref="CJ137:DA137"/>
    <mergeCell ref="A138:G138"/>
    <mergeCell ref="H138:BS138"/>
    <mergeCell ref="BT138:CI138"/>
    <mergeCell ref="CJ138:DA138"/>
    <mergeCell ref="A133:DA133"/>
    <mergeCell ref="A135:G135"/>
    <mergeCell ref="H135:BS135"/>
    <mergeCell ref="BT135:CI135"/>
    <mergeCell ref="CJ135:DA135"/>
    <mergeCell ref="A136:G136"/>
    <mergeCell ref="H136:BS136"/>
    <mergeCell ref="BT136:CI136"/>
    <mergeCell ref="CJ136:DA136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BT131:CI131"/>
    <mergeCell ref="CJ131:DA131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25:DA125"/>
    <mergeCell ref="A127:G127"/>
    <mergeCell ref="H127:BC127"/>
    <mergeCell ref="BD127:BS127"/>
    <mergeCell ref="BT127:CI127"/>
    <mergeCell ref="CJ127:DA127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17:DA117"/>
    <mergeCell ref="A119:G119"/>
    <mergeCell ref="H119:BC119"/>
    <mergeCell ref="BD119:BS119"/>
    <mergeCell ref="BT119:CI119"/>
    <mergeCell ref="CJ119:DA119"/>
    <mergeCell ref="A115:G115"/>
    <mergeCell ref="H115:AO115"/>
    <mergeCell ref="AP115:BE115"/>
    <mergeCell ref="BF115:BU115"/>
    <mergeCell ref="BV115:CK115"/>
    <mergeCell ref="CL115:DA115"/>
    <mergeCell ref="A114:G114"/>
    <mergeCell ref="H114:AO114"/>
    <mergeCell ref="AP114:BE114"/>
    <mergeCell ref="BF114:BU114"/>
    <mergeCell ref="BV114:CK114"/>
    <mergeCell ref="CL114:DA114"/>
    <mergeCell ref="A113:G113"/>
    <mergeCell ref="H113:AO113"/>
    <mergeCell ref="AP113:BE113"/>
    <mergeCell ref="BF113:BU113"/>
    <mergeCell ref="BV113:CK113"/>
    <mergeCell ref="CL113:DA113"/>
    <mergeCell ref="A112:G112"/>
    <mergeCell ref="H112:AO112"/>
    <mergeCell ref="AP112:BE112"/>
    <mergeCell ref="BF112:BU112"/>
    <mergeCell ref="BV112:CK112"/>
    <mergeCell ref="CL112:DA112"/>
    <mergeCell ref="A109:DA109"/>
    <mergeCell ref="A111:G111"/>
    <mergeCell ref="H111:AO111"/>
    <mergeCell ref="AP111:BE111"/>
    <mergeCell ref="BF111:BU111"/>
    <mergeCell ref="BV111:CK111"/>
    <mergeCell ref="CL111:DA111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1:DA101"/>
    <mergeCell ref="A103:G103"/>
    <mergeCell ref="H103:BC103"/>
    <mergeCell ref="BD103:BS103"/>
    <mergeCell ref="BT103:CI103"/>
    <mergeCell ref="CJ103:DA103"/>
    <mergeCell ref="A99:G99"/>
    <mergeCell ref="H99:AO99"/>
    <mergeCell ref="AP99:BE99"/>
    <mergeCell ref="BF99:BU99"/>
    <mergeCell ref="BV99:CK99"/>
    <mergeCell ref="CL99:DA99"/>
    <mergeCell ref="A98:G98"/>
    <mergeCell ref="H98:AO98"/>
    <mergeCell ref="AP98:BE98"/>
    <mergeCell ref="BF98:BU98"/>
    <mergeCell ref="BV98:CK98"/>
    <mergeCell ref="CL98:DA98"/>
    <mergeCell ref="A97:G97"/>
    <mergeCell ref="H97:AO97"/>
    <mergeCell ref="AP97:BE97"/>
    <mergeCell ref="BF97:BU97"/>
    <mergeCell ref="BV97:CK97"/>
    <mergeCell ref="CL97:DA97"/>
    <mergeCell ref="CL95:DA95"/>
    <mergeCell ref="A96:G96"/>
    <mergeCell ref="H96:AO96"/>
    <mergeCell ref="AP96:BE96"/>
    <mergeCell ref="BF96:BU96"/>
    <mergeCell ref="BV96:CK96"/>
    <mergeCell ref="CL96:DA96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16:F16"/>
    <mergeCell ref="G16:AD16"/>
    <mergeCell ref="AE16:AY16"/>
    <mergeCell ref="AZ16:BQ16"/>
    <mergeCell ref="BR16:CI16"/>
    <mergeCell ref="CJ16:DA16"/>
    <mergeCell ref="A15:F15"/>
    <mergeCell ref="G15:AD15"/>
    <mergeCell ref="AE15:AY15"/>
    <mergeCell ref="AZ15:BQ15"/>
    <mergeCell ref="BR15:CI15"/>
    <mergeCell ref="CJ15:DA15"/>
    <mergeCell ref="A14:F14"/>
    <mergeCell ref="G14:AD14"/>
    <mergeCell ref="AE14:AY14"/>
    <mergeCell ref="AZ14:BQ14"/>
    <mergeCell ref="BR14:CI14"/>
    <mergeCell ref="CJ14:DA14"/>
    <mergeCell ref="A13:F13"/>
    <mergeCell ref="G13:AD13"/>
    <mergeCell ref="AE13:AY13"/>
    <mergeCell ref="AZ13:BQ13"/>
    <mergeCell ref="BR13:CI13"/>
    <mergeCell ref="CJ13:DA13"/>
    <mergeCell ref="A10:DA10"/>
    <mergeCell ref="A12:F12"/>
    <mergeCell ref="G12:AD12"/>
    <mergeCell ref="AE12:AY12"/>
    <mergeCell ref="AZ12:BQ12"/>
    <mergeCell ref="BR12:CI12"/>
    <mergeCell ref="CJ12:DA12"/>
    <mergeCell ref="A8:F8"/>
    <mergeCell ref="G8:AD8"/>
    <mergeCell ref="AE8:BC8"/>
    <mergeCell ref="BD8:BS8"/>
    <mergeCell ref="BT8:CI8"/>
    <mergeCell ref="CJ8:DA8"/>
    <mergeCell ref="A7:F7"/>
    <mergeCell ref="G7:AD7"/>
    <mergeCell ref="AE7:BC7"/>
    <mergeCell ref="BD7:BS7"/>
    <mergeCell ref="BT7:CI7"/>
    <mergeCell ref="CJ7:DA7"/>
    <mergeCell ref="A6:F6"/>
    <mergeCell ref="G6:AD6"/>
    <mergeCell ref="AE6:BC6"/>
    <mergeCell ref="BD6:BS6"/>
    <mergeCell ref="BT6:CI6"/>
    <mergeCell ref="CJ6:DA6"/>
    <mergeCell ref="A5:F5"/>
    <mergeCell ref="G5:AD5"/>
    <mergeCell ref="AE5:BC5"/>
    <mergeCell ref="BD5:BS5"/>
    <mergeCell ref="BT5:CI5"/>
    <mergeCell ref="CJ5:DA5"/>
    <mergeCell ref="A2:DA2"/>
    <mergeCell ref="A4:F4"/>
    <mergeCell ref="G4:AD4"/>
    <mergeCell ref="AE4:BC4"/>
    <mergeCell ref="BD4:BS4"/>
    <mergeCell ref="BT4:CI4"/>
    <mergeCell ref="CJ4:D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45">
      <selection activeCell="A48" sqref="A48"/>
    </sheetView>
  </sheetViews>
  <sheetFormatPr defaultColWidth="9.00390625" defaultRowHeight="12.75"/>
  <cols>
    <col min="1" max="1" width="45.875" style="0" customWidth="1"/>
    <col min="2" max="2" width="4.375" style="0" customWidth="1"/>
    <col min="3" max="3" width="19.75390625" style="0" customWidth="1"/>
    <col min="4" max="4" width="18.00390625" style="0" customWidth="1"/>
  </cols>
  <sheetData>
    <row r="1" spans="1:4" ht="15.75" customHeight="1">
      <c r="A1" s="272" t="s">
        <v>375</v>
      </c>
      <c r="B1" s="272"/>
      <c r="C1" s="272"/>
      <c r="D1" s="272"/>
    </row>
    <row r="2" spans="1:4" ht="15.75" customHeight="1">
      <c r="A2" s="267" t="s">
        <v>425</v>
      </c>
      <c r="B2" s="267"/>
      <c r="C2" s="267"/>
      <c r="D2" s="267"/>
    </row>
    <row r="3" spans="1:4" ht="15.75" customHeight="1">
      <c r="A3" s="144" t="s">
        <v>376</v>
      </c>
      <c r="B3" s="144"/>
      <c r="C3" s="144"/>
      <c r="D3" s="144"/>
    </row>
    <row r="4" spans="1:4" ht="33" customHeight="1">
      <c r="A4" s="273" t="s">
        <v>377</v>
      </c>
      <c r="B4" s="271"/>
      <c r="C4" s="271"/>
      <c r="D4" s="271"/>
    </row>
    <row r="5" spans="1:4" ht="22.5" customHeight="1">
      <c r="A5" s="274" t="s">
        <v>378</v>
      </c>
      <c r="B5" s="275"/>
      <c r="C5" s="275"/>
      <c r="D5" s="275"/>
    </row>
    <row r="6" spans="1:4" ht="20.25" customHeight="1">
      <c r="A6" s="145" t="s">
        <v>379</v>
      </c>
      <c r="B6" s="145"/>
      <c r="C6" s="145"/>
      <c r="D6" s="145"/>
    </row>
    <row r="7" spans="1:4" ht="15.75">
      <c r="A7" s="144" t="s">
        <v>380</v>
      </c>
      <c r="B7" s="144"/>
      <c r="C7" s="144"/>
      <c r="D7" s="144"/>
    </row>
    <row r="8" spans="1:4" ht="17.25" customHeight="1">
      <c r="A8" s="144" t="s">
        <v>381</v>
      </c>
      <c r="B8" s="144"/>
      <c r="C8" s="144"/>
      <c r="D8" s="144"/>
    </row>
    <row r="9" spans="1:4" ht="17.25" customHeight="1">
      <c r="A9" s="144" t="s">
        <v>382</v>
      </c>
      <c r="B9" s="144"/>
      <c r="C9" s="144"/>
      <c r="D9" s="144"/>
    </row>
    <row r="10" spans="1:4" ht="21.75" customHeight="1">
      <c r="A10" s="144" t="s">
        <v>383</v>
      </c>
      <c r="B10" s="144"/>
      <c r="C10" s="144"/>
      <c r="D10" s="144"/>
    </row>
    <row r="11" spans="1:4" ht="93.75" customHeight="1">
      <c r="A11" s="276" t="s">
        <v>384</v>
      </c>
      <c r="B11" s="271"/>
      <c r="C11" s="271"/>
      <c r="D11" s="271"/>
    </row>
    <row r="12" spans="1:4" ht="0.75" customHeight="1">
      <c r="A12" s="267"/>
      <c r="B12" s="277"/>
      <c r="C12" s="277"/>
      <c r="D12" s="277"/>
    </row>
    <row r="13" spans="1:4" ht="15.75" hidden="1">
      <c r="A13" s="146"/>
      <c r="B13" s="146"/>
      <c r="C13" s="146"/>
      <c r="D13" s="146"/>
    </row>
    <row r="14" spans="1:4" ht="15.75" hidden="1">
      <c r="A14" s="146"/>
      <c r="B14" s="146"/>
      <c r="C14" s="146"/>
      <c r="D14" s="146"/>
    </row>
    <row r="15" spans="1:4" ht="15.75" customHeight="1">
      <c r="A15" s="267" t="s">
        <v>426</v>
      </c>
      <c r="B15" s="267"/>
      <c r="C15" s="267"/>
      <c r="D15" s="267"/>
    </row>
    <row r="16" spans="1:4" ht="45" customHeight="1">
      <c r="A16" s="270" t="s">
        <v>385</v>
      </c>
      <c r="B16" s="271"/>
      <c r="C16" s="271"/>
      <c r="D16" s="271"/>
    </row>
    <row r="17" spans="1:4" ht="37.5" customHeight="1">
      <c r="A17" s="270" t="s">
        <v>386</v>
      </c>
      <c r="B17" s="271"/>
      <c r="C17" s="271"/>
      <c r="D17" s="271"/>
    </row>
    <row r="18" spans="1:4" ht="15.75" customHeight="1">
      <c r="A18" s="267" t="s">
        <v>427</v>
      </c>
      <c r="B18" s="267"/>
      <c r="C18" s="267"/>
      <c r="D18" s="267"/>
    </row>
    <row r="19" spans="1:4" ht="36.75" customHeight="1">
      <c r="A19" s="267" t="s">
        <v>387</v>
      </c>
      <c r="B19" s="267"/>
      <c r="C19" s="267"/>
      <c r="D19" s="267"/>
    </row>
    <row r="20" spans="1:4" ht="39" customHeight="1">
      <c r="A20" s="267" t="s">
        <v>388</v>
      </c>
      <c r="B20" s="267"/>
      <c r="C20" s="267"/>
      <c r="D20" s="267"/>
    </row>
    <row r="21" spans="1:4" ht="37.5" customHeight="1">
      <c r="A21" s="267" t="s">
        <v>389</v>
      </c>
      <c r="B21" s="267"/>
      <c r="C21" s="267"/>
      <c r="D21" s="267"/>
    </row>
    <row r="22" spans="1:4" ht="33.75" customHeight="1">
      <c r="A22" s="267" t="s">
        <v>390</v>
      </c>
      <c r="B22" s="267"/>
      <c r="C22" s="267"/>
      <c r="D22" s="267"/>
    </row>
    <row r="23" spans="1:4" ht="33.75" customHeight="1">
      <c r="A23" s="267" t="s">
        <v>391</v>
      </c>
      <c r="B23" s="267"/>
      <c r="C23" s="267"/>
      <c r="D23" s="267"/>
    </row>
    <row r="24" spans="1:4" ht="30" customHeight="1">
      <c r="A24" s="267" t="s">
        <v>392</v>
      </c>
      <c r="B24" s="267"/>
      <c r="C24" s="267"/>
      <c r="D24" s="267"/>
    </row>
    <row r="25" spans="1:4" ht="28.5" customHeight="1">
      <c r="A25" s="269" t="s">
        <v>393</v>
      </c>
      <c r="B25" s="269"/>
      <c r="C25" s="269"/>
      <c r="D25" s="269"/>
    </row>
    <row r="26" spans="1:4" ht="26.25" customHeight="1">
      <c r="A26" s="267" t="s">
        <v>394</v>
      </c>
      <c r="B26" s="267"/>
      <c r="C26" s="267"/>
      <c r="D26" s="267"/>
    </row>
    <row r="27" spans="1:4" ht="15.75">
      <c r="A27" s="267"/>
      <c r="B27" s="267"/>
      <c r="C27" s="267"/>
      <c r="D27" s="267"/>
    </row>
    <row r="28" spans="1:4" ht="15.75" customHeight="1">
      <c r="A28" s="268" t="s">
        <v>395</v>
      </c>
      <c r="B28" s="268"/>
      <c r="C28" s="268"/>
      <c r="D28" s="268"/>
    </row>
    <row r="29" spans="1:4" ht="37.5" customHeight="1">
      <c r="A29" s="267" t="s">
        <v>396</v>
      </c>
      <c r="B29" s="267" t="s">
        <v>396</v>
      </c>
      <c r="C29" s="267" t="s">
        <v>396</v>
      </c>
      <c r="D29" s="267" t="s">
        <v>396</v>
      </c>
    </row>
    <row r="30" spans="1:4" ht="37.5" customHeight="1">
      <c r="A30" s="267" t="s">
        <v>397</v>
      </c>
      <c r="B30" s="267" t="s">
        <v>397</v>
      </c>
      <c r="C30" s="267" t="s">
        <v>397</v>
      </c>
      <c r="D30" s="267" t="s">
        <v>397</v>
      </c>
    </row>
    <row r="31" spans="1:4" ht="30" customHeight="1">
      <c r="A31" s="267" t="s">
        <v>398</v>
      </c>
      <c r="B31" s="267" t="s">
        <v>398</v>
      </c>
      <c r="C31" s="267" t="s">
        <v>398</v>
      </c>
      <c r="D31" s="267" t="s">
        <v>398</v>
      </c>
    </row>
    <row r="32" spans="1:4" ht="47.25" customHeight="1">
      <c r="A32" s="267" t="s">
        <v>399</v>
      </c>
      <c r="B32" s="267" t="s">
        <v>399</v>
      </c>
      <c r="C32" s="267" t="s">
        <v>399</v>
      </c>
      <c r="D32" s="267" t="s">
        <v>399</v>
      </c>
    </row>
    <row r="33" spans="1:4" ht="15.75" customHeight="1">
      <c r="A33" s="262" t="s">
        <v>400</v>
      </c>
      <c r="B33" s="262"/>
      <c r="C33" s="262"/>
      <c r="D33" s="262"/>
    </row>
    <row r="34" spans="1:4" ht="14.25" customHeight="1">
      <c r="A34" s="263" t="s">
        <v>4</v>
      </c>
      <c r="B34" s="264"/>
      <c r="C34" s="264"/>
      <c r="D34" s="147" t="s">
        <v>401</v>
      </c>
    </row>
    <row r="35" spans="1:4" ht="15.75" customHeight="1">
      <c r="A35" s="259" t="s">
        <v>402</v>
      </c>
      <c r="B35" s="260"/>
      <c r="C35" s="261"/>
      <c r="D35" s="265">
        <v>365836.74</v>
      </c>
    </row>
    <row r="36" spans="1:4" ht="15.75">
      <c r="A36" s="148" t="s">
        <v>9</v>
      </c>
      <c r="B36" s="149"/>
      <c r="C36" s="150"/>
      <c r="D36" s="266"/>
    </row>
    <row r="37" spans="1:4" ht="51" customHeight="1">
      <c r="A37" s="259" t="s">
        <v>403</v>
      </c>
      <c r="B37" s="260"/>
      <c r="C37" s="261"/>
      <c r="D37" s="151">
        <v>365836.74</v>
      </c>
    </row>
    <row r="38" spans="1:4" ht="56.25" customHeight="1">
      <c r="A38" s="259" t="s">
        <v>404</v>
      </c>
      <c r="B38" s="260"/>
      <c r="C38" s="261"/>
      <c r="D38" s="152">
        <v>0</v>
      </c>
    </row>
    <row r="39" spans="1:4" ht="48.75" customHeight="1">
      <c r="A39" s="259" t="s">
        <v>405</v>
      </c>
      <c r="B39" s="260"/>
      <c r="C39" s="261"/>
      <c r="D39" s="152">
        <v>0</v>
      </c>
    </row>
    <row r="40" spans="1:4" ht="15">
      <c r="A40" s="153"/>
      <c r="B40" s="153"/>
      <c r="C40" s="153"/>
      <c r="D40" s="153"/>
    </row>
    <row r="41" spans="1:4" ht="15.75" customHeight="1">
      <c r="A41" s="262" t="s">
        <v>406</v>
      </c>
      <c r="B41" s="262"/>
      <c r="C41" s="262"/>
      <c r="D41" s="262"/>
    </row>
    <row r="42" spans="1:4" ht="14.25" customHeight="1">
      <c r="A42" s="263" t="s">
        <v>4</v>
      </c>
      <c r="B42" s="264"/>
      <c r="C42" s="264"/>
      <c r="D42" s="147" t="s">
        <v>401</v>
      </c>
    </row>
    <row r="43" spans="1:4" ht="15.75" customHeight="1">
      <c r="A43" s="259" t="s">
        <v>407</v>
      </c>
      <c r="B43" s="260"/>
      <c r="C43" s="261"/>
      <c r="D43" s="265">
        <v>4764130.69</v>
      </c>
    </row>
    <row r="44" spans="1:4" ht="15.75">
      <c r="A44" s="148" t="s">
        <v>9</v>
      </c>
      <c r="B44" s="149"/>
      <c r="C44" s="150"/>
      <c r="D44" s="266"/>
    </row>
    <row r="45" spans="1:4" ht="15.75" customHeight="1">
      <c r="A45" s="259" t="s">
        <v>408</v>
      </c>
      <c r="B45" s="260"/>
      <c r="C45" s="261"/>
      <c r="D45" s="151">
        <v>2358278.82</v>
      </c>
    </row>
    <row r="46" spans="1:4" ht="15">
      <c r="A46" s="153"/>
      <c r="B46" s="153"/>
      <c r="C46" s="153"/>
      <c r="D46" s="153"/>
    </row>
    <row r="47" spans="1:4" ht="56.25" customHeight="1">
      <c r="A47" s="154" t="s">
        <v>429</v>
      </c>
      <c r="B47" s="154"/>
      <c r="C47" s="154"/>
      <c r="D47" s="154"/>
    </row>
    <row r="48" spans="1:4" ht="14.25">
      <c r="A48" s="155" t="s">
        <v>428</v>
      </c>
      <c r="B48" s="155"/>
      <c r="C48" s="155"/>
      <c r="D48" s="155"/>
    </row>
    <row r="49" spans="1:4" ht="47.25" customHeight="1">
      <c r="A49" s="250" t="s">
        <v>4</v>
      </c>
      <c r="B49" s="251"/>
      <c r="C49" s="252"/>
      <c r="D49" s="156" t="s">
        <v>409</v>
      </c>
    </row>
    <row r="50" spans="1:4" ht="14.25" customHeight="1">
      <c r="A50" s="253" t="s">
        <v>410</v>
      </c>
      <c r="B50" s="254"/>
      <c r="C50" s="255"/>
      <c r="D50" s="157">
        <v>6812531.35</v>
      </c>
    </row>
    <row r="51" spans="1:4" ht="38.25" customHeight="1">
      <c r="A51" s="158" t="s">
        <v>411</v>
      </c>
      <c r="B51" s="159"/>
      <c r="C51" s="159"/>
      <c r="D51" s="160">
        <v>365836.74</v>
      </c>
    </row>
    <row r="52" spans="1:4" ht="33" customHeight="1">
      <c r="A52" s="158" t="s">
        <v>412</v>
      </c>
      <c r="B52" s="159"/>
      <c r="C52" s="159"/>
      <c r="D52" s="161">
        <v>100472.67</v>
      </c>
    </row>
    <row r="53" spans="1:4" ht="33.75" customHeight="1">
      <c r="A53" s="249" t="s">
        <v>413</v>
      </c>
      <c r="B53" s="247"/>
      <c r="C53" s="159"/>
      <c r="D53" s="162">
        <v>2358278.82</v>
      </c>
    </row>
    <row r="54" spans="1:4" ht="36.75" customHeight="1">
      <c r="A54" s="158" t="s">
        <v>412</v>
      </c>
      <c r="B54" s="159"/>
      <c r="C54" s="159"/>
      <c r="D54" s="163">
        <v>639330.34</v>
      </c>
    </row>
    <row r="55" spans="1:4" ht="14.25" customHeight="1">
      <c r="A55" s="256" t="s">
        <v>414</v>
      </c>
      <c r="B55" s="257"/>
      <c r="C55" s="258"/>
      <c r="D55" s="157">
        <f>D56+D59+D60+D61</f>
        <v>25056881.9</v>
      </c>
    </row>
    <row r="56" spans="1:4" ht="15" customHeight="1">
      <c r="A56" s="249" t="s">
        <v>415</v>
      </c>
      <c r="B56" s="247"/>
      <c r="C56" s="159"/>
      <c r="D56" s="160">
        <v>146809.61</v>
      </c>
    </row>
    <row r="57" spans="1:4" ht="15" customHeight="1">
      <c r="A57" s="249" t="s">
        <v>416</v>
      </c>
      <c r="B57" s="247"/>
      <c r="C57" s="159"/>
      <c r="D57" s="163">
        <v>0</v>
      </c>
    </row>
    <row r="58" spans="1:4" ht="15" customHeight="1">
      <c r="A58" s="247" t="s">
        <v>417</v>
      </c>
      <c r="B58" s="247"/>
      <c r="C58" s="248"/>
      <c r="D58" s="163"/>
    </row>
    <row r="59" spans="1:4" ht="24.75" customHeight="1">
      <c r="A59" s="158" t="s">
        <v>418</v>
      </c>
      <c r="B59" s="159"/>
      <c r="C59" s="159"/>
      <c r="D59" s="163"/>
    </row>
    <row r="60" spans="1:4" ht="15" customHeight="1">
      <c r="A60" s="249" t="s">
        <v>419</v>
      </c>
      <c r="B60" s="247"/>
      <c r="C60" s="159"/>
      <c r="D60" s="163">
        <v>24583470</v>
      </c>
    </row>
    <row r="61" spans="1:4" ht="15" customHeight="1">
      <c r="A61" s="249" t="s">
        <v>420</v>
      </c>
      <c r="B61" s="247"/>
      <c r="C61" s="159"/>
      <c r="D61" s="163">
        <v>326602.29</v>
      </c>
    </row>
    <row r="62" spans="1:4" ht="14.25">
      <c r="A62" s="164" t="s">
        <v>421</v>
      </c>
      <c r="B62" s="165"/>
      <c r="C62" s="165"/>
      <c r="D62" s="157">
        <f>D63+D64</f>
        <v>3354.09</v>
      </c>
    </row>
    <row r="63" spans="1:4" ht="39" customHeight="1">
      <c r="A63" s="158" t="s">
        <v>422</v>
      </c>
      <c r="B63" s="159"/>
      <c r="C63" s="159"/>
      <c r="D63" s="163"/>
    </row>
    <row r="64" spans="1:4" ht="18.75" customHeight="1">
      <c r="A64" s="158" t="s">
        <v>423</v>
      </c>
      <c r="B64" s="159"/>
      <c r="C64" s="159"/>
      <c r="D64" s="163">
        <v>3354.09</v>
      </c>
    </row>
    <row r="65" spans="1:4" ht="15" customHeight="1">
      <c r="A65" s="249" t="s">
        <v>424</v>
      </c>
      <c r="B65" s="247"/>
      <c r="C65" s="159"/>
      <c r="D65" s="163"/>
    </row>
    <row r="66" spans="1:4" ht="15">
      <c r="A66" s="153"/>
      <c r="B66" s="153"/>
      <c r="C66" s="153"/>
      <c r="D66" s="153"/>
    </row>
  </sheetData>
  <sheetProtection/>
  <mergeCells count="46">
    <mergeCell ref="A1:D1"/>
    <mergeCell ref="A2:D2"/>
    <mergeCell ref="A4:D4"/>
    <mergeCell ref="A5:D5"/>
    <mergeCell ref="A11:D11"/>
    <mergeCell ref="A12:D12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C34"/>
    <mergeCell ref="A35:C35"/>
    <mergeCell ref="D35:D36"/>
    <mergeCell ref="A37:C37"/>
    <mergeCell ref="A38:C38"/>
    <mergeCell ref="A39:C39"/>
    <mergeCell ref="A41:D41"/>
    <mergeCell ref="A42:C42"/>
    <mergeCell ref="A43:C43"/>
    <mergeCell ref="D43:D44"/>
    <mergeCell ref="A45:C45"/>
    <mergeCell ref="A58:C58"/>
    <mergeCell ref="A60:B60"/>
    <mergeCell ref="A61:B61"/>
    <mergeCell ref="A65:B65"/>
    <mergeCell ref="A49:C49"/>
    <mergeCell ref="A50:C50"/>
    <mergeCell ref="A53:B53"/>
    <mergeCell ref="A55:C55"/>
    <mergeCell ref="A56:B56"/>
    <mergeCell ref="A57:B5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tabSelected="1" view="pageBreakPreview" zoomScale="80" zoomScaleNormal="90" zoomScaleSheetLayoutView="80" zoomScalePageLayoutView="0" workbookViewId="0" topLeftCell="B7">
      <selection activeCell="G42" sqref="G42"/>
    </sheetView>
  </sheetViews>
  <sheetFormatPr defaultColWidth="9.00390625" defaultRowHeight="12.75"/>
  <cols>
    <col min="1" max="1" width="9.125" style="7" hidden="1" customWidth="1"/>
    <col min="2" max="2" width="36.25390625" style="7" customWidth="1"/>
    <col min="3" max="3" width="9.125" style="7" customWidth="1"/>
    <col min="4" max="4" width="29.00390625" style="15" customWidth="1"/>
    <col min="5" max="5" width="19.875" style="10" customWidth="1"/>
    <col min="6" max="6" width="21.875" style="10" customWidth="1"/>
    <col min="7" max="7" width="16.375" style="7" customWidth="1"/>
    <col min="8" max="8" width="17.375" style="7" customWidth="1"/>
    <col min="9" max="10" width="13.875" style="7" customWidth="1"/>
    <col min="11" max="11" width="19.125" style="10" customWidth="1"/>
    <col min="12" max="12" width="12.625" style="7" customWidth="1"/>
    <col min="13" max="13" width="17.625" style="7" customWidth="1"/>
    <col min="14" max="16384" width="9.125" style="7" customWidth="1"/>
  </cols>
  <sheetData>
    <row r="1" spans="1:12" ht="21.75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2" ht="12.75" customHeight="1">
      <c r="A2" s="290" t="s">
        <v>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2" ht="12.75" customHeight="1">
      <c r="A3" s="290" t="s">
        <v>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1:12" s="1" customFormat="1" ht="18" customHeight="1">
      <c r="A4" s="291" t="s">
        <v>487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</row>
    <row r="5" spans="1:12" s="1" customFormat="1" ht="15">
      <c r="A5" s="292" t="s">
        <v>3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</row>
    <row r="6" ht="15">
      <c r="B6" s="9"/>
    </row>
    <row r="7" spans="2:12" s="6" customFormat="1" ht="30" customHeight="1">
      <c r="B7" s="281" t="s">
        <v>4</v>
      </c>
      <c r="C7" s="281" t="s">
        <v>5</v>
      </c>
      <c r="D7" s="281" t="s">
        <v>6</v>
      </c>
      <c r="E7" s="281" t="s">
        <v>7</v>
      </c>
      <c r="F7" s="281"/>
      <c r="G7" s="281"/>
      <c r="H7" s="281"/>
      <c r="I7" s="281"/>
      <c r="J7" s="281"/>
      <c r="K7" s="281"/>
      <c r="L7" s="281"/>
    </row>
    <row r="8" spans="2:12" s="6" customFormat="1" ht="15">
      <c r="B8" s="281"/>
      <c r="C8" s="281"/>
      <c r="D8" s="281"/>
      <c r="E8" s="293" t="s">
        <v>8</v>
      </c>
      <c r="F8" s="286" t="s">
        <v>9</v>
      </c>
      <c r="G8" s="287"/>
      <c r="H8" s="287"/>
      <c r="I8" s="287"/>
      <c r="J8" s="287"/>
      <c r="K8" s="287"/>
      <c r="L8" s="288"/>
    </row>
    <row r="9" spans="2:12" s="6" customFormat="1" ht="57.75" customHeight="1">
      <c r="B9" s="281"/>
      <c r="C9" s="281"/>
      <c r="D9" s="281"/>
      <c r="E9" s="293"/>
      <c r="F9" s="281" t="s">
        <v>98</v>
      </c>
      <c r="G9" s="281" t="s">
        <v>10</v>
      </c>
      <c r="H9" s="294" t="s">
        <v>96</v>
      </c>
      <c r="I9" s="281" t="s">
        <v>11</v>
      </c>
      <c r="J9" s="281" t="s">
        <v>12</v>
      </c>
      <c r="K9" s="281" t="s">
        <v>13</v>
      </c>
      <c r="L9" s="281"/>
    </row>
    <row r="10" spans="2:12" s="6" customFormat="1" ht="187.5" customHeight="1">
      <c r="B10" s="281"/>
      <c r="C10" s="281"/>
      <c r="D10" s="281"/>
      <c r="E10" s="293"/>
      <c r="F10" s="281"/>
      <c r="G10" s="281"/>
      <c r="H10" s="294"/>
      <c r="I10" s="281"/>
      <c r="J10" s="281"/>
      <c r="K10" s="74" t="s">
        <v>8</v>
      </c>
      <c r="L10" s="5" t="s">
        <v>14</v>
      </c>
    </row>
    <row r="11" spans="2:12" s="75" customFormat="1" ht="15">
      <c r="B11" s="76">
        <v>1</v>
      </c>
      <c r="C11" s="76">
        <v>2</v>
      </c>
      <c r="D11" s="76">
        <v>3</v>
      </c>
      <c r="E11" s="76">
        <v>4</v>
      </c>
      <c r="F11" s="76">
        <v>5</v>
      </c>
      <c r="G11" s="77" t="s">
        <v>99</v>
      </c>
      <c r="H11" s="76">
        <v>6</v>
      </c>
      <c r="I11" s="76">
        <v>7</v>
      </c>
      <c r="J11" s="76">
        <v>8</v>
      </c>
      <c r="K11" s="76">
        <v>9</v>
      </c>
      <c r="L11" s="77" t="s">
        <v>85</v>
      </c>
    </row>
    <row r="12" spans="2:13" s="14" customFormat="1" ht="14.25">
      <c r="B12" s="78" t="s">
        <v>15</v>
      </c>
      <c r="C12" s="74">
        <v>100</v>
      </c>
      <c r="D12" s="74" t="s">
        <v>16</v>
      </c>
      <c r="E12" s="79">
        <f>F12+K12+H12</f>
        <v>31028559</v>
      </c>
      <c r="F12" s="79">
        <f>F16</f>
        <v>29668600</v>
      </c>
      <c r="G12" s="79"/>
      <c r="H12" s="79">
        <v>9959</v>
      </c>
      <c r="I12" s="79"/>
      <c r="J12" s="79"/>
      <c r="K12" s="79">
        <f>K16+K18</f>
        <v>1350000</v>
      </c>
      <c r="L12" s="79"/>
      <c r="M12" s="12"/>
    </row>
    <row r="13" spans="2:13" s="1" customFormat="1" ht="15">
      <c r="B13" s="3" t="s">
        <v>9</v>
      </c>
      <c r="C13" s="281">
        <v>110</v>
      </c>
      <c r="D13" s="282"/>
      <c r="E13" s="279"/>
      <c r="F13" s="284" t="s">
        <v>16</v>
      </c>
      <c r="G13" s="280"/>
      <c r="H13" s="284" t="s">
        <v>16</v>
      </c>
      <c r="I13" s="284" t="s">
        <v>16</v>
      </c>
      <c r="J13" s="284" t="s">
        <v>16</v>
      </c>
      <c r="K13" s="279"/>
      <c r="L13" s="284" t="s">
        <v>16</v>
      </c>
      <c r="M13" s="12"/>
    </row>
    <row r="14" spans="2:13" s="1" customFormat="1" ht="15">
      <c r="B14" s="4" t="s">
        <v>17</v>
      </c>
      <c r="C14" s="281"/>
      <c r="D14" s="282"/>
      <c r="E14" s="279"/>
      <c r="F14" s="285"/>
      <c r="G14" s="280"/>
      <c r="H14" s="285"/>
      <c r="I14" s="285"/>
      <c r="J14" s="285"/>
      <c r="K14" s="279"/>
      <c r="L14" s="285"/>
      <c r="M14" s="2"/>
    </row>
    <row r="15" spans="2:13" s="1" customFormat="1" ht="15">
      <c r="B15" s="4"/>
      <c r="C15" s="5"/>
      <c r="D15" s="80"/>
      <c r="E15" s="79"/>
      <c r="F15" s="79"/>
      <c r="G15" s="81"/>
      <c r="H15" s="82"/>
      <c r="I15" s="82"/>
      <c r="J15" s="82"/>
      <c r="K15" s="79"/>
      <c r="L15" s="82"/>
      <c r="M15" s="2"/>
    </row>
    <row r="16" spans="2:13" s="1" customFormat="1" ht="29.25" customHeight="1">
      <c r="B16" s="4" t="s">
        <v>18</v>
      </c>
      <c r="C16" s="5">
        <v>120</v>
      </c>
      <c r="D16" s="116" t="s">
        <v>245</v>
      </c>
      <c r="E16" s="79">
        <v>30618600</v>
      </c>
      <c r="F16" s="79">
        <v>29668600</v>
      </c>
      <c r="G16" s="81"/>
      <c r="H16" s="74" t="s">
        <v>16</v>
      </c>
      <c r="I16" s="74" t="s">
        <v>16</v>
      </c>
      <c r="J16" s="82"/>
      <c r="K16" s="79">
        <v>950000</v>
      </c>
      <c r="L16" s="82"/>
      <c r="M16" s="2"/>
    </row>
    <row r="17" spans="2:13" s="1" customFormat="1" ht="34.5" customHeight="1">
      <c r="B17" s="4" t="s">
        <v>19</v>
      </c>
      <c r="C17" s="5">
        <v>150</v>
      </c>
      <c r="D17" s="116"/>
      <c r="E17" s="79"/>
      <c r="F17" s="79"/>
      <c r="G17" s="81"/>
      <c r="H17" s="79"/>
      <c r="I17" s="82"/>
      <c r="J17" s="74" t="s">
        <v>16</v>
      </c>
      <c r="K17" s="74" t="s">
        <v>16</v>
      </c>
      <c r="L17" s="74" t="s">
        <v>16</v>
      </c>
      <c r="M17" s="2"/>
    </row>
    <row r="18" spans="2:13" s="1" customFormat="1" ht="21" customHeight="1">
      <c r="B18" s="4" t="s">
        <v>20</v>
      </c>
      <c r="C18" s="5">
        <v>160</v>
      </c>
      <c r="D18" s="116" t="s">
        <v>495</v>
      </c>
      <c r="E18" s="79">
        <v>409959</v>
      </c>
      <c r="F18" s="74" t="s">
        <v>16</v>
      </c>
      <c r="G18" s="81"/>
      <c r="H18" s="74">
        <v>9959</v>
      </c>
      <c r="I18" s="74" t="s">
        <v>16</v>
      </c>
      <c r="J18" s="74" t="s">
        <v>16</v>
      </c>
      <c r="K18" s="79">
        <v>400000</v>
      </c>
      <c r="L18" s="82"/>
      <c r="M18" s="2"/>
    </row>
    <row r="19" spans="2:13" s="1" customFormat="1" ht="15">
      <c r="B19" s="4" t="s">
        <v>21</v>
      </c>
      <c r="C19" s="5">
        <v>180</v>
      </c>
      <c r="D19" s="74" t="s">
        <v>16</v>
      </c>
      <c r="E19" s="79"/>
      <c r="F19" s="74" t="s">
        <v>16</v>
      </c>
      <c r="G19" s="81"/>
      <c r="H19" s="74" t="s">
        <v>16</v>
      </c>
      <c r="I19" s="74" t="s">
        <v>16</v>
      </c>
      <c r="J19" s="74" t="s">
        <v>16</v>
      </c>
      <c r="K19" s="79"/>
      <c r="L19" s="74" t="s">
        <v>16</v>
      </c>
      <c r="M19" s="2"/>
    </row>
    <row r="20" spans="2:13" s="1" customFormat="1" ht="15">
      <c r="B20" s="4"/>
      <c r="C20" s="5"/>
      <c r="D20" s="80"/>
      <c r="E20" s="79"/>
      <c r="F20" s="79"/>
      <c r="G20" s="81"/>
      <c r="H20" s="82"/>
      <c r="I20" s="82"/>
      <c r="J20" s="82"/>
      <c r="K20" s="79"/>
      <c r="L20" s="82"/>
      <c r="M20" s="2"/>
    </row>
    <row r="21" spans="2:13" s="1" customFormat="1" ht="15">
      <c r="B21" s="4" t="s">
        <v>22</v>
      </c>
      <c r="C21" s="5">
        <v>200</v>
      </c>
      <c r="D21" s="74" t="s">
        <v>16</v>
      </c>
      <c r="E21" s="189">
        <f>F21+K21+H21</f>
        <v>31038226.82</v>
      </c>
      <c r="F21" s="189">
        <f>F22+F34+F30</f>
        <v>29668600</v>
      </c>
      <c r="G21" s="189"/>
      <c r="H21" s="189">
        <f>H34</f>
        <v>9959</v>
      </c>
      <c r="I21" s="189"/>
      <c r="J21" s="189"/>
      <c r="K21" s="189">
        <f>K22+K34</f>
        <v>1359667.8199999998</v>
      </c>
      <c r="L21" s="79"/>
      <c r="M21" s="2"/>
    </row>
    <row r="22" spans="2:13" s="1" customFormat="1" ht="45.75" customHeight="1">
      <c r="B22" s="4" t="s">
        <v>23</v>
      </c>
      <c r="C22" s="5">
        <v>210</v>
      </c>
      <c r="D22" s="116"/>
      <c r="E22" s="82">
        <f>F22+K22</f>
        <v>29038321.25</v>
      </c>
      <c r="F22" s="82">
        <f>SUM(F25:F27)</f>
        <v>28286513.43</v>
      </c>
      <c r="G22" s="82"/>
      <c r="H22" s="82"/>
      <c r="I22" s="82"/>
      <c r="J22" s="82"/>
      <c r="K22" s="82">
        <f>K28+K27+K25</f>
        <v>751807.82</v>
      </c>
      <c r="L22" s="79"/>
      <c r="M22" s="2"/>
    </row>
    <row r="23" spans="2:14" s="1" customFormat="1" ht="15">
      <c r="B23" s="3" t="s">
        <v>24</v>
      </c>
      <c r="C23" s="281">
        <v>211</v>
      </c>
      <c r="D23" s="5"/>
      <c r="E23" s="283"/>
      <c r="F23" s="278"/>
      <c r="G23" s="517"/>
      <c r="H23" s="280"/>
      <c r="I23" s="278"/>
      <c r="J23" s="278"/>
      <c r="K23" s="278"/>
      <c r="L23" s="279"/>
      <c r="M23" s="278"/>
      <c r="N23" s="2"/>
    </row>
    <row r="24" spans="2:14" s="1" customFormat="1" ht="30">
      <c r="B24" s="16" t="s">
        <v>97</v>
      </c>
      <c r="C24" s="281"/>
      <c r="D24" s="5"/>
      <c r="E24" s="283"/>
      <c r="F24" s="278"/>
      <c r="G24" s="518"/>
      <c r="H24" s="280"/>
      <c r="I24" s="278"/>
      <c r="J24" s="278"/>
      <c r="K24" s="278"/>
      <c r="L24" s="279"/>
      <c r="M24" s="278"/>
      <c r="N24" s="2"/>
    </row>
    <row r="25" spans="2:14" s="1" customFormat="1" ht="15">
      <c r="B25" s="16"/>
      <c r="C25" s="516">
        <v>111</v>
      </c>
      <c r="D25" s="116" t="s">
        <v>238</v>
      </c>
      <c r="E25" s="519">
        <f>F25+K25</f>
        <v>22263994.82</v>
      </c>
      <c r="F25" s="82">
        <v>21686569.46</v>
      </c>
      <c r="G25" s="520"/>
      <c r="H25" s="81"/>
      <c r="I25" s="82"/>
      <c r="J25" s="82"/>
      <c r="K25" s="82">
        <v>577425.36</v>
      </c>
      <c r="L25" s="79"/>
      <c r="M25" s="117"/>
      <c r="N25" s="2"/>
    </row>
    <row r="26" spans="2:13" s="1" customFormat="1" ht="15">
      <c r="B26" s="16"/>
      <c r="C26" s="516">
        <v>112</v>
      </c>
      <c r="D26" s="116" t="s">
        <v>485</v>
      </c>
      <c r="E26" s="521">
        <v>50600</v>
      </c>
      <c r="F26" s="521">
        <v>50600</v>
      </c>
      <c r="G26" s="521"/>
      <c r="H26" s="521"/>
      <c r="I26" s="521"/>
      <c r="J26" s="521"/>
      <c r="K26" s="521"/>
      <c r="L26" s="82"/>
      <c r="M26" s="2"/>
    </row>
    <row r="27" spans="2:13" s="1" customFormat="1" ht="15">
      <c r="B27" s="16"/>
      <c r="C27" s="516">
        <v>119</v>
      </c>
      <c r="D27" s="116" t="s">
        <v>239</v>
      </c>
      <c r="E27" s="82">
        <f>F27+K27</f>
        <v>6723726.43</v>
      </c>
      <c r="F27" s="82">
        <v>6549343.97</v>
      </c>
      <c r="G27" s="81"/>
      <c r="H27" s="82"/>
      <c r="I27" s="82"/>
      <c r="J27" s="82"/>
      <c r="K27" s="82">
        <v>174382.46</v>
      </c>
      <c r="L27" s="82"/>
      <c r="M27" s="2"/>
    </row>
    <row r="28" spans="2:13" s="1" customFormat="1" ht="30">
      <c r="B28" s="4" t="s">
        <v>25</v>
      </c>
      <c r="C28" s="5"/>
      <c r="D28" s="80"/>
      <c r="E28" s="82"/>
      <c r="F28" s="82"/>
      <c r="G28" s="81"/>
      <c r="H28" s="82"/>
      <c r="I28" s="82"/>
      <c r="J28" s="82"/>
      <c r="K28" s="82"/>
      <c r="L28" s="82"/>
      <c r="M28" s="2"/>
    </row>
    <row r="29" spans="2:13" s="1" customFormat="1" ht="15">
      <c r="B29" s="3" t="s">
        <v>24</v>
      </c>
      <c r="C29" s="5"/>
      <c r="D29" s="80"/>
      <c r="E29" s="82"/>
      <c r="F29" s="82"/>
      <c r="G29" s="81"/>
      <c r="H29" s="82"/>
      <c r="I29" s="82"/>
      <c r="J29" s="82"/>
      <c r="K29" s="82"/>
      <c r="L29" s="82"/>
      <c r="M29" s="2"/>
    </row>
    <row r="30" spans="2:13" s="1" customFormat="1" ht="30">
      <c r="B30" s="4" t="s">
        <v>26</v>
      </c>
      <c r="C30" s="516">
        <v>851</v>
      </c>
      <c r="D30" s="116" t="s">
        <v>486</v>
      </c>
      <c r="E30" s="82">
        <f>F30+K30</f>
        <v>36600</v>
      </c>
      <c r="F30" s="82">
        <v>36600</v>
      </c>
      <c r="G30" s="81"/>
      <c r="H30" s="82"/>
      <c r="I30" s="82"/>
      <c r="J30" s="82"/>
      <c r="K30" s="82"/>
      <c r="L30" s="82"/>
      <c r="M30" s="2"/>
    </row>
    <row r="31" spans="2:13" s="1" customFormat="1" ht="15">
      <c r="B31" s="3" t="s">
        <v>24</v>
      </c>
      <c r="C31" s="5"/>
      <c r="D31" s="80"/>
      <c r="E31" s="82"/>
      <c r="F31" s="82"/>
      <c r="G31" s="81"/>
      <c r="H31" s="82"/>
      <c r="I31" s="82"/>
      <c r="J31" s="82"/>
      <c r="K31" s="82"/>
      <c r="L31" s="82"/>
      <c r="M31" s="2"/>
    </row>
    <row r="32" spans="2:13" s="1" customFormat="1" ht="30">
      <c r="B32" s="4" t="s">
        <v>84</v>
      </c>
      <c r="C32" s="5">
        <v>240</v>
      </c>
      <c r="D32" s="80"/>
      <c r="E32" s="82"/>
      <c r="F32" s="82"/>
      <c r="G32" s="81"/>
      <c r="H32" s="82"/>
      <c r="I32" s="82"/>
      <c r="J32" s="82"/>
      <c r="K32" s="82"/>
      <c r="L32" s="82"/>
      <c r="M32" s="2"/>
    </row>
    <row r="33" spans="2:13" s="1" customFormat="1" ht="30">
      <c r="B33" s="4" t="s">
        <v>27</v>
      </c>
      <c r="C33" s="5">
        <v>250</v>
      </c>
      <c r="D33" s="80"/>
      <c r="E33" s="82"/>
      <c r="F33" s="82"/>
      <c r="G33" s="81"/>
      <c r="H33" s="82"/>
      <c r="I33" s="82"/>
      <c r="J33" s="82"/>
      <c r="K33" s="82"/>
      <c r="L33" s="82"/>
      <c r="M33" s="2"/>
    </row>
    <row r="34" spans="2:13" s="1" customFormat="1" ht="30">
      <c r="B34" s="4" t="s">
        <v>28</v>
      </c>
      <c r="C34" s="516">
        <v>244</v>
      </c>
      <c r="D34" s="74" t="s">
        <v>16</v>
      </c>
      <c r="E34" s="82">
        <f>F34+K34+H34</f>
        <v>1963305.57</v>
      </c>
      <c r="F34" s="82">
        <f>F35+F36+F37+F38+F40+F41+F42+F44+F45+F43</f>
        <v>1345486.57</v>
      </c>
      <c r="G34" s="82"/>
      <c r="H34" s="82">
        <v>9959</v>
      </c>
      <c r="I34" s="82"/>
      <c r="J34" s="82"/>
      <c r="K34" s="82">
        <f>SUM(K35:K45)</f>
        <v>607860</v>
      </c>
      <c r="L34" s="79"/>
      <c r="M34" s="2"/>
    </row>
    <row r="35" spans="2:13" s="1" customFormat="1" ht="15">
      <c r="B35" s="4"/>
      <c r="C35" s="5"/>
      <c r="D35" s="116" t="s">
        <v>240</v>
      </c>
      <c r="E35" s="82">
        <f>F35+K35</f>
        <v>55600</v>
      </c>
      <c r="F35" s="82">
        <v>55600</v>
      </c>
      <c r="G35" s="82"/>
      <c r="H35" s="82"/>
      <c r="I35" s="82"/>
      <c r="J35" s="82"/>
      <c r="K35" s="82"/>
      <c r="L35" s="79"/>
      <c r="M35" s="2"/>
    </row>
    <row r="36" spans="2:13" s="1" customFormat="1" ht="15">
      <c r="B36" s="4"/>
      <c r="C36" s="5"/>
      <c r="D36" s="116" t="s">
        <v>241</v>
      </c>
      <c r="E36" s="82">
        <f aca="true" t="shared" si="0" ref="E36:E45">F36+K36</f>
        <v>470044.02</v>
      </c>
      <c r="F36" s="82">
        <v>433744.02</v>
      </c>
      <c r="G36" s="82"/>
      <c r="H36" s="82"/>
      <c r="I36" s="82"/>
      <c r="J36" s="82"/>
      <c r="K36" s="82">
        <v>36300</v>
      </c>
      <c r="L36" s="79"/>
      <c r="M36" s="2"/>
    </row>
    <row r="37" spans="2:13" s="1" customFormat="1" ht="15">
      <c r="B37" s="4"/>
      <c r="C37" s="5"/>
      <c r="D37" s="116" t="s">
        <v>242</v>
      </c>
      <c r="E37" s="82">
        <f t="shared" si="0"/>
        <v>468328</v>
      </c>
      <c r="F37" s="82">
        <v>363528</v>
      </c>
      <c r="G37" s="82"/>
      <c r="H37" s="82"/>
      <c r="I37" s="82"/>
      <c r="J37" s="82"/>
      <c r="K37" s="82">
        <v>104800</v>
      </c>
      <c r="L37" s="79"/>
      <c r="M37" s="2"/>
    </row>
    <row r="38" spans="2:13" s="1" customFormat="1" ht="15">
      <c r="B38" s="4"/>
      <c r="C38" s="5"/>
      <c r="D38" s="116" t="s">
        <v>243</v>
      </c>
      <c r="E38" s="82">
        <f>F38+K38+H38</f>
        <v>9959</v>
      </c>
      <c r="F38" s="82"/>
      <c r="G38" s="82"/>
      <c r="H38" s="82">
        <v>9959</v>
      </c>
      <c r="I38" s="82"/>
      <c r="J38" s="82"/>
      <c r="K38" s="82"/>
      <c r="L38" s="79"/>
      <c r="M38" s="2"/>
    </row>
    <row r="39" spans="2:13" s="1" customFormat="1" ht="15">
      <c r="B39" s="4"/>
      <c r="C39" s="5"/>
      <c r="D39" s="116" t="s">
        <v>244</v>
      </c>
      <c r="E39" s="82">
        <f t="shared" si="0"/>
        <v>0</v>
      </c>
      <c r="F39" s="82"/>
      <c r="G39" s="82"/>
      <c r="H39" s="82"/>
      <c r="I39" s="82"/>
      <c r="J39" s="82"/>
      <c r="K39" s="82"/>
      <c r="L39" s="79"/>
      <c r="M39" s="2"/>
    </row>
    <row r="40" spans="2:13" s="1" customFormat="1" ht="15">
      <c r="B40" s="4"/>
      <c r="C40" s="5"/>
      <c r="D40" s="116" t="s">
        <v>244</v>
      </c>
      <c r="E40" s="82">
        <f t="shared" si="0"/>
        <v>258000</v>
      </c>
      <c r="F40" s="82">
        <v>108000</v>
      </c>
      <c r="G40" s="82"/>
      <c r="H40" s="82"/>
      <c r="I40" s="82"/>
      <c r="J40" s="82"/>
      <c r="K40" s="82">
        <v>150000</v>
      </c>
      <c r="L40" s="79"/>
      <c r="M40" s="2"/>
    </row>
    <row r="41" spans="2:13" s="1" customFormat="1" ht="15">
      <c r="B41" s="4"/>
      <c r="C41" s="5"/>
      <c r="D41" s="116" t="s">
        <v>244</v>
      </c>
      <c r="E41" s="82">
        <f t="shared" si="0"/>
        <v>0</v>
      </c>
      <c r="F41" s="82"/>
      <c r="G41" s="82"/>
      <c r="H41" s="82"/>
      <c r="I41" s="82"/>
      <c r="J41" s="82"/>
      <c r="K41" s="82"/>
      <c r="L41" s="79"/>
      <c r="M41" s="2"/>
    </row>
    <row r="42" spans="2:13" s="1" customFormat="1" ht="15">
      <c r="B42" s="4"/>
      <c r="C42" s="5"/>
      <c r="D42" s="116" t="s">
        <v>246</v>
      </c>
      <c r="E42" s="82">
        <f t="shared" si="0"/>
        <v>275455.55</v>
      </c>
      <c r="F42" s="82">
        <v>175455.55</v>
      </c>
      <c r="G42" s="82"/>
      <c r="H42" s="82"/>
      <c r="I42" s="82"/>
      <c r="J42" s="82"/>
      <c r="K42" s="82">
        <v>100000</v>
      </c>
      <c r="L42" s="79"/>
      <c r="M42" s="2"/>
    </row>
    <row r="43" spans="2:13" s="1" customFormat="1" ht="15">
      <c r="B43" s="4"/>
      <c r="C43" s="5"/>
      <c r="D43" s="116" t="s">
        <v>483</v>
      </c>
      <c r="E43" s="82">
        <f t="shared" si="0"/>
        <v>209159</v>
      </c>
      <c r="F43" s="82">
        <v>209159</v>
      </c>
      <c r="G43" s="82"/>
      <c r="H43" s="82"/>
      <c r="I43" s="82"/>
      <c r="J43" s="82"/>
      <c r="K43" s="82"/>
      <c r="L43" s="79"/>
      <c r="M43" s="2"/>
    </row>
    <row r="44" spans="2:13" s="1" customFormat="1" ht="15">
      <c r="B44" s="4"/>
      <c r="C44" s="5"/>
      <c r="D44" s="116" t="s">
        <v>482</v>
      </c>
      <c r="E44" s="82">
        <f t="shared" si="0"/>
        <v>116760</v>
      </c>
      <c r="F44" s="82"/>
      <c r="G44" s="82"/>
      <c r="H44" s="82"/>
      <c r="I44" s="82"/>
      <c r="J44" s="82"/>
      <c r="K44" s="82">
        <v>116760</v>
      </c>
      <c r="L44" s="79"/>
      <c r="M44" s="2"/>
    </row>
    <row r="45" spans="2:13" s="1" customFormat="1" ht="15">
      <c r="B45" s="4"/>
      <c r="C45" s="5"/>
      <c r="D45" s="116" t="s">
        <v>484</v>
      </c>
      <c r="E45" s="82">
        <f t="shared" si="0"/>
        <v>100000</v>
      </c>
      <c r="F45" s="82"/>
      <c r="G45" s="82"/>
      <c r="H45" s="82"/>
      <c r="I45" s="82"/>
      <c r="J45" s="82"/>
      <c r="K45" s="82">
        <v>100000</v>
      </c>
      <c r="L45" s="79"/>
      <c r="M45" s="2"/>
    </row>
    <row r="46" spans="2:13" s="1" customFormat="1" ht="30">
      <c r="B46" s="4" t="s">
        <v>29</v>
      </c>
      <c r="C46" s="5">
        <v>300</v>
      </c>
      <c r="D46" s="74" t="s">
        <v>16</v>
      </c>
      <c r="E46" s="82"/>
      <c r="F46" s="82"/>
      <c r="G46" s="81"/>
      <c r="H46" s="82"/>
      <c r="I46" s="82"/>
      <c r="J46" s="82"/>
      <c r="K46" s="82"/>
      <c r="L46" s="82"/>
      <c r="M46" s="2"/>
    </row>
    <row r="47" spans="2:13" s="1" customFormat="1" ht="15">
      <c r="B47" s="3" t="s">
        <v>24</v>
      </c>
      <c r="C47" s="281">
        <v>310</v>
      </c>
      <c r="D47" s="282"/>
      <c r="E47" s="278"/>
      <c r="F47" s="517"/>
      <c r="G47" s="280"/>
      <c r="H47" s="278"/>
      <c r="I47" s="278"/>
      <c r="J47" s="278"/>
      <c r="K47" s="278"/>
      <c r="L47" s="278"/>
      <c r="M47" s="2"/>
    </row>
    <row r="48" spans="2:13" s="1" customFormat="1" ht="15">
      <c r="B48" s="4" t="s">
        <v>30</v>
      </c>
      <c r="C48" s="281"/>
      <c r="D48" s="282"/>
      <c r="E48" s="278"/>
      <c r="F48" s="518"/>
      <c r="G48" s="280"/>
      <c r="H48" s="278"/>
      <c r="I48" s="278"/>
      <c r="J48" s="278"/>
      <c r="K48" s="278"/>
      <c r="L48" s="278"/>
      <c r="M48" s="2"/>
    </row>
    <row r="49" spans="2:13" s="1" customFormat="1" ht="15">
      <c r="B49" s="4" t="s">
        <v>31</v>
      </c>
      <c r="C49" s="5">
        <v>320</v>
      </c>
      <c r="D49" s="79"/>
      <c r="E49" s="82"/>
      <c r="F49" s="82"/>
      <c r="G49" s="81"/>
      <c r="H49" s="82"/>
      <c r="I49" s="82"/>
      <c r="J49" s="82"/>
      <c r="K49" s="82"/>
      <c r="L49" s="82"/>
      <c r="M49" s="2"/>
    </row>
    <row r="50" spans="2:13" s="1" customFormat="1" ht="15">
      <c r="B50" s="4" t="s">
        <v>32</v>
      </c>
      <c r="C50" s="5">
        <v>400</v>
      </c>
      <c r="D50" s="80"/>
      <c r="E50" s="82"/>
      <c r="F50" s="82"/>
      <c r="G50" s="81"/>
      <c r="H50" s="82"/>
      <c r="I50" s="82"/>
      <c r="J50" s="82"/>
      <c r="K50" s="82"/>
      <c r="L50" s="82"/>
      <c r="M50" s="2"/>
    </row>
    <row r="51" spans="2:13" s="1" customFormat="1" ht="15">
      <c r="B51" s="3" t="s">
        <v>24</v>
      </c>
      <c r="C51" s="281">
        <v>410</v>
      </c>
      <c r="D51" s="282"/>
      <c r="E51" s="278"/>
      <c r="F51" s="517"/>
      <c r="G51" s="280"/>
      <c r="H51" s="278"/>
      <c r="I51" s="278"/>
      <c r="J51" s="278"/>
      <c r="K51" s="278"/>
      <c r="L51" s="278"/>
      <c r="M51" s="2"/>
    </row>
    <row r="52" spans="2:13" s="1" customFormat="1" ht="15">
      <c r="B52" s="4" t="s">
        <v>33</v>
      </c>
      <c r="C52" s="281"/>
      <c r="D52" s="282"/>
      <c r="E52" s="278"/>
      <c r="F52" s="518"/>
      <c r="G52" s="280"/>
      <c r="H52" s="278"/>
      <c r="I52" s="278"/>
      <c r="J52" s="278"/>
      <c r="K52" s="278"/>
      <c r="L52" s="278"/>
      <c r="M52" s="2"/>
    </row>
    <row r="53" spans="2:13" s="1" customFormat="1" ht="15">
      <c r="B53" s="4" t="s">
        <v>34</v>
      </c>
      <c r="C53" s="5">
        <v>420</v>
      </c>
      <c r="D53" s="80"/>
      <c r="E53" s="82"/>
      <c r="F53" s="82"/>
      <c r="G53" s="81"/>
      <c r="H53" s="82"/>
      <c r="I53" s="82"/>
      <c r="J53" s="82"/>
      <c r="K53" s="82"/>
      <c r="L53" s="82"/>
      <c r="M53" s="2"/>
    </row>
    <row r="54" spans="2:13" s="1" customFormat="1" ht="15">
      <c r="B54" s="4" t="s">
        <v>35</v>
      </c>
      <c r="C54" s="5">
        <v>500</v>
      </c>
      <c r="D54" s="74" t="s">
        <v>16</v>
      </c>
      <c r="E54" s="82">
        <v>9959</v>
      </c>
      <c r="F54" s="82"/>
      <c r="G54" s="81"/>
      <c r="H54" s="82"/>
      <c r="I54" s="82"/>
      <c r="J54" s="82"/>
      <c r="K54" s="82">
        <v>9959</v>
      </c>
      <c r="L54" s="82"/>
      <c r="M54" s="2"/>
    </row>
    <row r="55" spans="2:13" s="1" customFormat="1" ht="15">
      <c r="B55" s="4" t="s">
        <v>36</v>
      </c>
      <c r="C55" s="5">
        <v>600</v>
      </c>
      <c r="D55" s="74" t="s">
        <v>16</v>
      </c>
      <c r="E55" s="82"/>
      <c r="F55" s="82"/>
      <c r="G55" s="81"/>
      <c r="H55" s="82"/>
      <c r="I55" s="82"/>
      <c r="J55" s="82"/>
      <c r="K55" s="82"/>
      <c r="L55" s="82"/>
      <c r="M55" s="2"/>
    </row>
    <row r="56" spans="4:13" s="1" customFormat="1" ht="15">
      <c r="D56" s="83"/>
      <c r="E56" s="13"/>
      <c r="F56" s="13"/>
      <c r="G56" s="2"/>
      <c r="H56" s="2"/>
      <c r="I56" s="2"/>
      <c r="J56" s="2"/>
      <c r="K56" s="13"/>
      <c r="L56" s="2"/>
      <c r="M56" s="2"/>
    </row>
    <row r="57" spans="4:13" s="1" customFormat="1" ht="15">
      <c r="D57" s="83"/>
      <c r="E57" s="13"/>
      <c r="F57" s="13"/>
      <c r="G57" s="2"/>
      <c r="H57" s="2"/>
      <c r="I57" s="2"/>
      <c r="J57" s="2"/>
      <c r="K57" s="13"/>
      <c r="L57" s="2"/>
      <c r="M57" s="2"/>
    </row>
    <row r="58" spans="4:13" s="1" customFormat="1" ht="15">
      <c r="D58" s="83"/>
      <c r="E58" s="13"/>
      <c r="F58" s="13"/>
      <c r="G58" s="2"/>
      <c r="H58" s="2"/>
      <c r="I58" s="2"/>
      <c r="J58" s="2"/>
      <c r="K58" s="13"/>
      <c r="L58" s="2"/>
      <c r="M58" s="2"/>
    </row>
    <row r="59" spans="4:13" s="1" customFormat="1" ht="15">
      <c r="D59" s="83"/>
      <c r="E59" s="13"/>
      <c r="F59" s="13"/>
      <c r="G59" s="2"/>
      <c r="H59" s="2"/>
      <c r="I59" s="2"/>
      <c r="J59" s="2"/>
      <c r="K59" s="13"/>
      <c r="L59" s="2"/>
      <c r="M59" s="2"/>
    </row>
    <row r="60" spans="4:13" s="1" customFormat="1" ht="15">
      <c r="D60" s="83"/>
      <c r="E60" s="13"/>
      <c r="F60" s="13"/>
      <c r="G60" s="2"/>
      <c r="H60" s="2"/>
      <c r="I60" s="2"/>
      <c r="J60" s="2"/>
      <c r="K60" s="13"/>
      <c r="L60" s="2"/>
      <c r="M60" s="2"/>
    </row>
    <row r="61" spans="4:13" s="1" customFormat="1" ht="15">
      <c r="D61" s="83"/>
      <c r="E61" s="13"/>
      <c r="F61" s="13"/>
      <c r="G61" s="2"/>
      <c r="H61" s="2"/>
      <c r="I61" s="2"/>
      <c r="J61" s="2"/>
      <c r="K61" s="13"/>
      <c r="L61" s="2"/>
      <c r="M61" s="2"/>
    </row>
    <row r="62" spans="5:13" ht="15">
      <c r="E62" s="11"/>
      <c r="F62" s="11"/>
      <c r="G62" s="8"/>
      <c r="H62" s="8"/>
      <c r="I62" s="8"/>
      <c r="J62" s="8"/>
      <c r="K62" s="11"/>
      <c r="L62" s="8"/>
      <c r="M62" s="8"/>
    </row>
    <row r="63" spans="5:13" ht="15">
      <c r="E63" s="11"/>
      <c r="F63" s="11"/>
      <c r="G63" s="8"/>
      <c r="H63" s="8"/>
      <c r="I63" s="8"/>
      <c r="J63" s="8"/>
      <c r="K63" s="11"/>
      <c r="L63" s="8"/>
      <c r="M63" s="8"/>
    </row>
    <row r="64" spans="5:13" ht="15">
      <c r="E64" s="11"/>
      <c r="F64" s="11"/>
      <c r="G64" s="8"/>
      <c r="H64" s="8"/>
      <c r="I64" s="8"/>
      <c r="J64" s="8"/>
      <c r="K64" s="11"/>
      <c r="L64" s="8"/>
      <c r="M64" s="8"/>
    </row>
  </sheetData>
  <sheetProtection/>
  <mergeCells count="57">
    <mergeCell ref="A1:L1"/>
    <mergeCell ref="A2:L2"/>
    <mergeCell ref="A3:L3"/>
    <mergeCell ref="A4:L4"/>
    <mergeCell ref="A5:L5"/>
    <mergeCell ref="B7:B10"/>
    <mergeCell ref="C7:C10"/>
    <mergeCell ref="E8:E10"/>
    <mergeCell ref="G9:G10"/>
    <mergeCell ref="H9:H10"/>
    <mergeCell ref="D7:D10"/>
    <mergeCell ref="E7:L7"/>
    <mergeCell ref="F9:F10"/>
    <mergeCell ref="F8:L8"/>
    <mergeCell ref="I9:I10"/>
    <mergeCell ref="J9:J10"/>
    <mergeCell ref="K9:L9"/>
    <mergeCell ref="G13:G14"/>
    <mergeCell ref="H13:H14"/>
    <mergeCell ref="I13:I14"/>
    <mergeCell ref="J13:J14"/>
    <mergeCell ref="C13:C14"/>
    <mergeCell ref="D13:D14"/>
    <mergeCell ref="E13:E14"/>
    <mergeCell ref="F13:F14"/>
    <mergeCell ref="M23:M24"/>
    <mergeCell ref="H23:H24"/>
    <mergeCell ref="I23:I24"/>
    <mergeCell ref="J23:J24"/>
    <mergeCell ref="K13:K14"/>
    <mergeCell ref="L13:L14"/>
    <mergeCell ref="K23:K24"/>
    <mergeCell ref="L23:L24"/>
    <mergeCell ref="C23:C24"/>
    <mergeCell ref="E23:E24"/>
    <mergeCell ref="F23:F24"/>
    <mergeCell ref="K47:K48"/>
    <mergeCell ref="L47:L48"/>
    <mergeCell ref="J47:J48"/>
    <mergeCell ref="G23:G24"/>
    <mergeCell ref="C51:C52"/>
    <mergeCell ref="D51:D52"/>
    <mergeCell ref="E51:E52"/>
    <mergeCell ref="G47:G48"/>
    <mergeCell ref="H47:H48"/>
    <mergeCell ref="I47:I48"/>
    <mergeCell ref="C47:C48"/>
    <mergeCell ref="D47:D48"/>
    <mergeCell ref="E47:E48"/>
    <mergeCell ref="J51:J52"/>
    <mergeCell ref="K51:K52"/>
    <mergeCell ref="L51:L52"/>
    <mergeCell ref="F47:F48"/>
    <mergeCell ref="F51:F52"/>
    <mergeCell ref="G51:G52"/>
    <mergeCell ref="H51:H52"/>
    <mergeCell ref="I51:I52"/>
  </mergeCells>
  <printOptions/>
  <pageMargins left="0.7086614173228347" right="0.7086614173228347" top="0.7480314960629921" bottom="0.7480314960629921" header="0.31496062992125984" footer="0.3543307086614173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37">
      <selection activeCell="D11" sqref="D11"/>
    </sheetView>
  </sheetViews>
  <sheetFormatPr defaultColWidth="9.00390625" defaultRowHeight="12.75"/>
  <cols>
    <col min="1" max="1" width="17.875" style="0" customWidth="1"/>
    <col min="4" max="4" width="15.125" style="0" customWidth="1"/>
    <col min="5" max="6" width="13.00390625" style="0" customWidth="1"/>
    <col min="7" max="7" width="13.25390625" style="0" customWidth="1"/>
    <col min="8" max="8" width="13.125" style="0" bestFit="1" customWidth="1"/>
    <col min="9" max="9" width="14.25390625" style="0" customWidth="1"/>
    <col min="12" max="12" width="9.625" style="0" customWidth="1"/>
  </cols>
  <sheetData>
    <row r="1" spans="1:12" ht="12.7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5.75">
      <c r="A2" s="295" t="s">
        <v>247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</row>
    <row r="3" spans="1:12" ht="15.75">
      <c r="A3" s="297" t="s">
        <v>488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</row>
    <row r="4" spans="1:12" ht="12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5">
      <c r="A5" s="298" t="s">
        <v>4</v>
      </c>
      <c r="B5" s="298" t="s">
        <v>5</v>
      </c>
      <c r="C5" s="298" t="s">
        <v>93</v>
      </c>
      <c r="D5" s="301" t="s">
        <v>248</v>
      </c>
      <c r="E5" s="301"/>
      <c r="F5" s="301"/>
      <c r="G5" s="301"/>
      <c r="H5" s="301"/>
      <c r="I5" s="301"/>
      <c r="J5" s="301"/>
      <c r="K5" s="301"/>
      <c r="L5" s="301"/>
    </row>
    <row r="6" spans="1:12" ht="15">
      <c r="A6" s="299"/>
      <c r="B6" s="299"/>
      <c r="C6" s="299"/>
      <c r="D6" s="301" t="s">
        <v>94</v>
      </c>
      <c r="E6" s="301"/>
      <c r="F6" s="301"/>
      <c r="G6" s="301" t="s">
        <v>9</v>
      </c>
      <c r="H6" s="301"/>
      <c r="I6" s="301"/>
      <c r="J6" s="301"/>
      <c r="K6" s="301"/>
      <c r="L6" s="301"/>
    </row>
    <row r="7" spans="1:12" ht="85.5" customHeight="1">
      <c r="A7" s="299"/>
      <c r="B7" s="299"/>
      <c r="C7" s="299"/>
      <c r="D7" s="301"/>
      <c r="E7" s="301"/>
      <c r="F7" s="301"/>
      <c r="G7" s="301" t="s">
        <v>249</v>
      </c>
      <c r="H7" s="301"/>
      <c r="I7" s="301"/>
      <c r="J7" s="301" t="s">
        <v>250</v>
      </c>
      <c r="K7" s="301"/>
      <c r="L7" s="301"/>
    </row>
    <row r="8" spans="1:12" ht="90">
      <c r="A8" s="300"/>
      <c r="B8" s="300"/>
      <c r="C8" s="300"/>
      <c r="D8" s="119" t="s">
        <v>328</v>
      </c>
      <c r="E8" s="119" t="s">
        <v>329</v>
      </c>
      <c r="F8" s="119" t="s">
        <v>330</v>
      </c>
      <c r="G8" s="119" t="s">
        <v>328</v>
      </c>
      <c r="H8" s="119" t="s">
        <v>329</v>
      </c>
      <c r="I8" s="119" t="s">
        <v>330</v>
      </c>
      <c r="J8" s="119" t="s">
        <v>328</v>
      </c>
      <c r="K8" s="119" t="s">
        <v>331</v>
      </c>
      <c r="L8" s="119" t="s">
        <v>330</v>
      </c>
    </row>
    <row r="9" spans="1:12" ht="15">
      <c r="A9" s="120" t="s">
        <v>164</v>
      </c>
      <c r="B9" s="120" t="s">
        <v>168</v>
      </c>
      <c r="C9" s="120" t="s">
        <v>175</v>
      </c>
      <c r="D9" s="120" t="s">
        <v>251</v>
      </c>
      <c r="E9" s="120" t="s">
        <v>252</v>
      </c>
      <c r="F9" s="120" t="s">
        <v>253</v>
      </c>
      <c r="G9" s="120" t="s">
        <v>254</v>
      </c>
      <c r="H9" s="120" t="s">
        <v>255</v>
      </c>
      <c r="I9" s="120" t="s">
        <v>256</v>
      </c>
      <c r="J9" s="120"/>
      <c r="K9" s="120" t="s">
        <v>85</v>
      </c>
      <c r="L9" s="120" t="s">
        <v>257</v>
      </c>
    </row>
    <row r="10" spans="1:12" ht="69.75" customHeight="1">
      <c r="A10" s="121" t="s">
        <v>258</v>
      </c>
      <c r="B10" s="120" t="s">
        <v>100</v>
      </c>
      <c r="C10" s="119" t="s">
        <v>137</v>
      </c>
      <c r="D10" s="122">
        <f>G25+D11</f>
        <v>1963305.57</v>
      </c>
      <c r="E10" s="123">
        <f aca="true" t="shared" si="0" ref="E10:L10">SUM(E11+E25)</f>
        <v>1963305.57</v>
      </c>
      <c r="F10" s="129">
        <f t="shared" si="0"/>
        <v>1963305.57</v>
      </c>
      <c r="G10" s="124">
        <f t="shared" si="0"/>
        <v>1963305.57</v>
      </c>
      <c r="H10" s="123">
        <f t="shared" si="0"/>
        <v>1963305.57</v>
      </c>
      <c r="I10" s="123">
        <f t="shared" si="0"/>
        <v>1963305.57</v>
      </c>
      <c r="J10" s="124">
        <f t="shared" si="0"/>
        <v>0</v>
      </c>
      <c r="K10" s="123">
        <f t="shared" si="0"/>
        <v>0</v>
      </c>
      <c r="L10" s="123">
        <f t="shared" si="0"/>
        <v>0</v>
      </c>
    </row>
    <row r="11" spans="1:12" ht="96" customHeight="1">
      <c r="A11" s="121" t="s">
        <v>259</v>
      </c>
      <c r="B11" s="120" t="s">
        <v>260</v>
      </c>
      <c r="C11" s="119" t="s">
        <v>137</v>
      </c>
      <c r="D11" s="122"/>
      <c r="E11" s="122">
        <f>H11+K11</f>
        <v>0</v>
      </c>
      <c r="F11" s="122"/>
      <c r="G11" s="124">
        <f>G12+G13+G14+G15+G16+G17+G18+G19+G20+G21+G22+G23+G24</f>
        <v>0</v>
      </c>
      <c r="H11" s="125">
        <v>0</v>
      </c>
      <c r="I11" s="125">
        <v>0</v>
      </c>
      <c r="J11" s="126">
        <v>0</v>
      </c>
      <c r="K11" s="126">
        <v>0</v>
      </c>
      <c r="L11" s="126">
        <v>0</v>
      </c>
    </row>
    <row r="12" spans="1:12" ht="29.25" customHeight="1">
      <c r="A12" s="121" t="s">
        <v>261</v>
      </c>
      <c r="B12" s="120" t="s">
        <v>262</v>
      </c>
      <c r="C12" s="119">
        <v>2017</v>
      </c>
      <c r="D12" s="125"/>
      <c r="E12" s="127"/>
      <c r="F12" s="166"/>
      <c r="G12" s="128">
        <v>0</v>
      </c>
      <c r="H12" s="125">
        <v>0</v>
      </c>
      <c r="I12" s="125">
        <v>0</v>
      </c>
      <c r="J12" s="125"/>
      <c r="K12" s="126"/>
      <c r="L12" s="126"/>
    </row>
    <row r="13" spans="1:12" ht="30">
      <c r="A13" s="121" t="s">
        <v>263</v>
      </c>
      <c r="B13" s="120" t="s">
        <v>264</v>
      </c>
      <c r="C13" s="119">
        <v>2017</v>
      </c>
      <c r="D13" s="125"/>
      <c r="E13" s="127"/>
      <c r="F13" s="166"/>
      <c r="G13" s="128">
        <v>0</v>
      </c>
      <c r="H13" s="125">
        <v>0</v>
      </c>
      <c r="I13" s="125">
        <v>0</v>
      </c>
      <c r="J13" s="125"/>
      <c r="K13" s="126"/>
      <c r="L13" s="126"/>
    </row>
    <row r="14" spans="1:12" ht="38.25" customHeight="1">
      <c r="A14" s="121" t="s">
        <v>265</v>
      </c>
      <c r="B14" s="120" t="s">
        <v>266</v>
      </c>
      <c r="C14" s="119">
        <v>2017</v>
      </c>
      <c r="D14" s="125"/>
      <c r="E14" s="127"/>
      <c r="F14" s="127"/>
      <c r="G14" s="128"/>
      <c r="H14" s="125">
        <v>0</v>
      </c>
      <c r="I14" s="125">
        <v>0</v>
      </c>
      <c r="J14" s="125"/>
      <c r="K14" s="126"/>
      <c r="L14" s="126"/>
    </row>
    <row r="15" spans="1:12" ht="36.75" customHeight="1">
      <c r="A15" s="121" t="s">
        <v>267</v>
      </c>
      <c r="B15" s="120" t="s">
        <v>268</v>
      </c>
      <c r="C15" s="119">
        <v>2017</v>
      </c>
      <c r="D15" s="125"/>
      <c r="E15" s="127"/>
      <c r="F15" s="127"/>
      <c r="G15" s="128">
        <v>0</v>
      </c>
      <c r="H15" s="125">
        <v>0</v>
      </c>
      <c r="I15" s="125">
        <v>0</v>
      </c>
      <c r="J15" s="125"/>
      <c r="K15" s="126"/>
      <c r="L15" s="126"/>
    </row>
    <row r="16" spans="1:12" ht="30">
      <c r="A16" s="121" t="s">
        <v>269</v>
      </c>
      <c r="B16" s="120" t="s">
        <v>270</v>
      </c>
      <c r="C16" s="119">
        <v>2017</v>
      </c>
      <c r="D16" s="125"/>
      <c r="E16" s="127"/>
      <c r="F16" s="127"/>
      <c r="G16" s="128">
        <v>0</v>
      </c>
      <c r="H16" s="125">
        <v>0</v>
      </c>
      <c r="I16" s="125">
        <v>0</v>
      </c>
      <c r="J16" s="125"/>
      <c r="K16" s="126"/>
      <c r="L16" s="126"/>
    </row>
    <row r="17" spans="1:12" ht="15">
      <c r="A17" s="121" t="s">
        <v>271</v>
      </c>
      <c r="B17" s="120" t="s">
        <v>272</v>
      </c>
      <c r="C17" s="119">
        <v>2017</v>
      </c>
      <c r="D17" s="125"/>
      <c r="E17" s="127"/>
      <c r="F17" s="127"/>
      <c r="G17" s="128">
        <v>0</v>
      </c>
      <c r="H17" s="125">
        <v>0</v>
      </c>
      <c r="I17" s="125">
        <v>0</v>
      </c>
      <c r="J17" s="125"/>
      <c r="K17" s="126"/>
      <c r="L17" s="126"/>
    </row>
    <row r="18" spans="1:12" ht="42.75" customHeight="1">
      <c r="A18" s="121" t="s">
        <v>273</v>
      </c>
      <c r="B18" s="120" t="s">
        <v>274</v>
      </c>
      <c r="C18" s="119">
        <v>2017</v>
      </c>
      <c r="D18" s="125"/>
      <c r="E18" s="127"/>
      <c r="F18" s="127"/>
      <c r="G18" s="128">
        <v>0</v>
      </c>
      <c r="H18" s="125">
        <v>0</v>
      </c>
      <c r="I18" s="125">
        <v>0</v>
      </c>
      <c r="J18" s="125"/>
      <c r="K18" s="126"/>
      <c r="L18" s="126"/>
    </row>
    <row r="19" spans="1:12" ht="81" customHeight="1">
      <c r="A19" s="121" t="s">
        <v>275</v>
      </c>
      <c r="B19" s="120" t="s">
        <v>276</v>
      </c>
      <c r="C19" s="119">
        <v>2017</v>
      </c>
      <c r="D19" s="125"/>
      <c r="E19" s="127"/>
      <c r="F19" s="127"/>
      <c r="G19" s="128">
        <v>0</v>
      </c>
      <c r="H19" s="125">
        <v>0</v>
      </c>
      <c r="I19" s="125">
        <v>0</v>
      </c>
      <c r="J19" s="125"/>
      <c r="K19" s="126"/>
      <c r="L19" s="126"/>
    </row>
    <row r="20" spans="1:12" ht="73.5" customHeight="1">
      <c r="A20" s="121" t="s">
        <v>277</v>
      </c>
      <c r="B20" s="120" t="s">
        <v>278</v>
      </c>
      <c r="C20" s="119">
        <v>2017</v>
      </c>
      <c r="D20" s="125"/>
      <c r="E20" s="127"/>
      <c r="F20" s="127"/>
      <c r="G20" s="128">
        <v>0</v>
      </c>
      <c r="H20" s="125">
        <v>0</v>
      </c>
      <c r="I20" s="125">
        <v>0</v>
      </c>
      <c r="J20" s="125"/>
      <c r="K20" s="126"/>
      <c r="L20" s="126"/>
    </row>
    <row r="21" spans="1:12" ht="79.5" customHeight="1">
      <c r="A21" s="121" t="s">
        <v>279</v>
      </c>
      <c r="B21" s="120" t="s">
        <v>280</v>
      </c>
      <c r="C21" s="119">
        <v>2017</v>
      </c>
      <c r="D21" s="125"/>
      <c r="E21" s="127"/>
      <c r="F21" s="127"/>
      <c r="G21" s="128">
        <v>0</v>
      </c>
      <c r="H21" s="125">
        <v>0</v>
      </c>
      <c r="I21" s="125">
        <v>0</v>
      </c>
      <c r="J21" s="125"/>
      <c r="K21" s="126"/>
      <c r="L21" s="126"/>
    </row>
    <row r="22" spans="1:12" ht="75.75" customHeight="1">
      <c r="A22" s="121" t="s">
        <v>281</v>
      </c>
      <c r="B22" s="120" t="s">
        <v>282</v>
      </c>
      <c r="C22" s="119">
        <v>2017</v>
      </c>
      <c r="D22" s="125"/>
      <c r="E22" s="127"/>
      <c r="F22" s="127"/>
      <c r="G22" s="128">
        <v>0</v>
      </c>
      <c r="H22" s="125">
        <v>0</v>
      </c>
      <c r="I22" s="125">
        <v>0</v>
      </c>
      <c r="J22" s="125"/>
      <c r="K22" s="126"/>
      <c r="L22" s="126"/>
    </row>
    <row r="23" spans="1:12" ht="28.5" customHeight="1">
      <c r="A23" s="121" t="s">
        <v>283</v>
      </c>
      <c r="B23" s="120" t="s">
        <v>284</v>
      </c>
      <c r="C23" s="119">
        <v>2017</v>
      </c>
      <c r="D23" s="125"/>
      <c r="E23" s="127"/>
      <c r="F23" s="127"/>
      <c r="G23" s="128">
        <v>0</v>
      </c>
      <c r="H23" s="125">
        <v>0</v>
      </c>
      <c r="I23" s="125">
        <v>0</v>
      </c>
      <c r="J23" s="125"/>
      <c r="K23" s="126"/>
      <c r="L23" s="126"/>
    </row>
    <row r="24" spans="1:12" ht="29.25" customHeight="1">
      <c r="A24" s="121" t="s">
        <v>285</v>
      </c>
      <c r="B24" s="120" t="s">
        <v>286</v>
      </c>
      <c r="C24" s="119">
        <v>2017</v>
      </c>
      <c r="D24" s="125"/>
      <c r="E24" s="127"/>
      <c r="F24" s="127"/>
      <c r="G24" s="128">
        <v>0</v>
      </c>
      <c r="H24" s="125">
        <v>0</v>
      </c>
      <c r="I24" s="125">
        <v>0</v>
      </c>
      <c r="J24" s="125"/>
      <c r="K24" s="126"/>
      <c r="L24" s="126"/>
    </row>
    <row r="25" spans="1:12" ht="63.75" customHeight="1">
      <c r="A25" s="121" t="s">
        <v>287</v>
      </c>
      <c r="B25" s="120" t="s">
        <v>209</v>
      </c>
      <c r="C25" s="119">
        <v>2018</v>
      </c>
      <c r="D25" s="129">
        <f>G25+J25</f>
        <v>1963305.57</v>
      </c>
      <c r="E25" s="123">
        <f>H25+K25</f>
        <v>1963305.57</v>
      </c>
      <c r="F25" s="123">
        <f>I25+L25</f>
        <v>1963305.57</v>
      </c>
      <c r="G25" s="124">
        <f aca="true" t="shared" si="1" ref="G25:L25">SUM(G26:G49)</f>
        <v>1963305.57</v>
      </c>
      <c r="H25" s="129">
        <f>SUM(H26:H49)</f>
        <v>1963305.57</v>
      </c>
      <c r="I25" s="123">
        <f>SUM(I26:I49)</f>
        <v>1963305.57</v>
      </c>
      <c r="J25" s="123">
        <f t="shared" si="1"/>
        <v>0</v>
      </c>
      <c r="K25" s="123">
        <f t="shared" si="1"/>
        <v>0</v>
      </c>
      <c r="L25" s="123">
        <f t="shared" si="1"/>
        <v>0</v>
      </c>
    </row>
    <row r="26" spans="1:12" ht="22.5" customHeight="1">
      <c r="A26" s="121" t="s">
        <v>261</v>
      </c>
      <c r="B26" s="120" t="s">
        <v>288</v>
      </c>
      <c r="C26" s="119">
        <v>2018</v>
      </c>
      <c r="D26" s="127"/>
      <c r="E26" s="127"/>
      <c r="F26" s="127"/>
      <c r="G26" s="130">
        <f>55600</f>
        <v>55600</v>
      </c>
      <c r="H26" s="130">
        <v>55600</v>
      </c>
      <c r="I26" s="130">
        <f>55600</f>
        <v>55600</v>
      </c>
      <c r="J26" s="125"/>
      <c r="K26" s="125"/>
      <c r="L26" s="125"/>
    </row>
    <row r="27" spans="1:12" ht="31.5" customHeight="1">
      <c r="A27" s="121" t="s">
        <v>263</v>
      </c>
      <c r="B27" s="120" t="s">
        <v>289</v>
      </c>
      <c r="C27" s="119">
        <v>2018</v>
      </c>
      <c r="D27" s="127"/>
      <c r="E27" s="127"/>
      <c r="F27" s="127"/>
      <c r="G27" s="130">
        <v>433744</v>
      </c>
      <c r="H27" s="130">
        <v>433744</v>
      </c>
      <c r="I27" s="130">
        <v>433744</v>
      </c>
      <c r="J27" s="125"/>
      <c r="K27" s="125"/>
      <c r="L27" s="125"/>
    </row>
    <row r="28" spans="1:12" ht="34.5" customHeight="1">
      <c r="A28" s="121" t="s">
        <v>265</v>
      </c>
      <c r="B28" s="120" t="s">
        <v>290</v>
      </c>
      <c r="C28" s="119">
        <v>2018</v>
      </c>
      <c r="D28" s="127"/>
      <c r="E28" s="127"/>
      <c r="F28" s="127"/>
      <c r="G28" s="130">
        <v>158280</v>
      </c>
      <c r="H28" s="130">
        <v>158280</v>
      </c>
      <c r="I28" s="130">
        <v>158280</v>
      </c>
      <c r="J28" s="125"/>
      <c r="K28" s="125"/>
      <c r="L28" s="125"/>
    </row>
    <row r="29" spans="1:12" ht="15">
      <c r="A29" s="121" t="s">
        <v>291</v>
      </c>
      <c r="B29" s="120" t="s">
        <v>292</v>
      </c>
      <c r="C29" s="119">
        <v>2018</v>
      </c>
      <c r="D29" s="127"/>
      <c r="E29" s="127"/>
      <c r="F29" s="127"/>
      <c r="G29" s="130">
        <v>103289</v>
      </c>
      <c r="H29" s="130">
        <v>103289</v>
      </c>
      <c r="I29" s="130">
        <v>103289</v>
      </c>
      <c r="J29" s="125"/>
      <c r="K29" s="125"/>
      <c r="L29" s="125"/>
    </row>
    <row r="30" spans="1:12" ht="70.5" customHeight="1">
      <c r="A30" s="121" t="s">
        <v>293</v>
      </c>
      <c r="B30" s="120" t="s">
        <v>294</v>
      </c>
      <c r="C30" s="119">
        <v>2018</v>
      </c>
      <c r="D30" s="127"/>
      <c r="E30" s="127"/>
      <c r="F30" s="127"/>
      <c r="G30" s="130">
        <v>12000</v>
      </c>
      <c r="H30" s="130">
        <v>12000</v>
      </c>
      <c r="I30" s="130">
        <v>12000</v>
      </c>
      <c r="J30" s="125"/>
      <c r="K30" s="125"/>
      <c r="L30" s="125"/>
    </row>
    <row r="31" spans="1:12" ht="38.25" customHeight="1">
      <c r="A31" s="121" t="s">
        <v>267</v>
      </c>
      <c r="B31" s="120" t="s">
        <v>295</v>
      </c>
      <c r="C31" s="119">
        <v>2018</v>
      </c>
      <c r="D31" s="127"/>
      <c r="E31" s="127"/>
      <c r="F31" s="127"/>
      <c r="G31" s="130">
        <v>0</v>
      </c>
      <c r="H31" s="130">
        <v>0</v>
      </c>
      <c r="I31" s="130">
        <v>0</v>
      </c>
      <c r="J31" s="125"/>
      <c r="K31" s="125"/>
      <c r="L31" s="125"/>
    </row>
    <row r="32" spans="1:12" ht="36.75" customHeight="1">
      <c r="A32" s="121" t="s">
        <v>269</v>
      </c>
      <c r="B32" s="120" t="s">
        <v>296</v>
      </c>
      <c r="C32" s="119">
        <v>2018</v>
      </c>
      <c r="D32" s="127"/>
      <c r="E32" s="127"/>
      <c r="F32" s="127"/>
      <c r="G32" s="130"/>
      <c r="H32" s="130"/>
      <c r="I32" s="130"/>
      <c r="J32" s="125"/>
      <c r="K32" s="125"/>
      <c r="L32" s="125"/>
    </row>
    <row r="33" spans="1:12" ht="15">
      <c r="A33" s="121" t="s">
        <v>271</v>
      </c>
      <c r="B33" s="120" t="s">
        <v>297</v>
      </c>
      <c r="C33" s="119">
        <v>2018</v>
      </c>
      <c r="D33" s="127"/>
      <c r="E33" s="127"/>
      <c r="F33" s="127"/>
      <c r="G33" s="130">
        <v>42000</v>
      </c>
      <c r="H33" s="130">
        <v>42000</v>
      </c>
      <c r="I33" s="130">
        <v>42000</v>
      </c>
      <c r="J33" s="125"/>
      <c r="K33" s="125"/>
      <c r="L33" s="125"/>
    </row>
    <row r="34" spans="1:12" ht="48" customHeight="1">
      <c r="A34" s="121" t="s">
        <v>273</v>
      </c>
      <c r="B34" s="120" t="s">
        <v>298</v>
      </c>
      <c r="C34" s="119">
        <v>2018</v>
      </c>
      <c r="D34" s="125"/>
      <c r="E34" s="127"/>
      <c r="F34" s="127"/>
      <c r="G34" s="130"/>
      <c r="H34" s="130"/>
      <c r="I34" s="130"/>
      <c r="J34" s="125"/>
      <c r="K34" s="125"/>
      <c r="L34" s="125"/>
    </row>
    <row r="35" spans="1:12" ht="51" customHeight="1">
      <c r="A35" s="121" t="s">
        <v>275</v>
      </c>
      <c r="B35" s="120" t="s">
        <v>299</v>
      </c>
      <c r="C35" s="119">
        <v>2018</v>
      </c>
      <c r="D35" s="127"/>
      <c r="E35" s="127"/>
      <c r="F35" s="127"/>
      <c r="G35" s="130">
        <v>117600</v>
      </c>
      <c r="H35" s="130">
        <v>117600</v>
      </c>
      <c r="I35" s="130">
        <v>117600</v>
      </c>
      <c r="J35" s="125"/>
      <c r="K35" s="125"/>
      <c r="L35" s="125"/>
    </row>
    <row r="36" spans="1:12" ht="33" customHeight="1">
      <c r="A36" s="121" t="s">
        <v>300</v>
      </c>
      <c r="B36" s="120" t="s">
        <v>301</v>
      </c>
      <c r="C36" s="119">
        <v>2018</v>
      </c>
      <c r="D36" s="127"/>
      <c r="E36" s="127"/>
      <c r="F36" s="127"/>
      <c r="G36" s="130">
        <v>209159</v>
      </c>
      <c r="H36" s="130">
        <v>209159</v>
      </c>
      <c r="I36" s="130">
        <v>209159</v>
      </c>
      <c r="J36" s="125"/>
      <c r="K36" s="125"/>
      <c r="L36" s="125"/>
    </row>
    <row r="37" spans="1:12" ht="30">
      <c r="A37" s="121" t="s">
        <v>302</v>
      </c>
      <c r="B37" s="120" t="s">
        <v>303</v>
      </c>
      <c r="C37" s="119">
        <v>2018</v>
      </c>
      <c r="D37" s="127"/>
      <c r="E37" s="127"/>
      <c r="F37" s="127"/>
      <c r="G37" s="130">
        <v>173218.02</v>
      </c>
      <c r="H37" s="130">
        <v>173218.02</v>
      </c>
      <c r="I37" s="130">
        <v>173218.02</v>
      </c>
      <c r="J37" s="125"/>
      <c r="K37" s="125"/>
      <c r="L37" s="125"/>
    </row>
    <row r="38" spans="1:12" ht="15">
      <c r="A38" s="121" t="s">
        <v>304</v>
      </c>
      <c r="B38" s="120" t="s">
        <v>305</v>
      </c>
      <c r="C38" s="119">
        <v>2018</v>
      </c>
      <c r="D38" s="127"/>
      <c r="E38" s="127"/>
      <c r="F38" s="127"/>
      <c r="G38" s="130"/>
      <c r="H38" s="130"/>
      <c r="I38" s="130"/>
      <c r="J38" s="125"/>
      <c r="K38" s="125"/>
      <c r="L38" s="125"/>
    </row>
    <row r="39" spans="1:12" ht="30">
      <c r="A39" s="121" t="s">
        <v>306</v>
      </c>
      <c r="B39" s="120" t="s">
        <v>307</v>
      </c>
      <c r="C39" s="119">
        <v>2018</v>
      </c>
      <c r="D39" s="127"/>
      <c r="E39" s="127"/>
      <c r="F39" s="127"/>
      <c r="G39" s="130"/>
      <c r="H39" s="130"/>
      <c r="I39" s="130"/>
      <c r="J39" s="125"/>
      <c r="K39" s="125"/>
      <c r="L39" s="125"/>
    </row>
    <row r="40" spans="1:12" ht="26.25" customHeight="1">
      <c r="A40" s="121" t="s">
        <v>308</v>
      </c>
      <c r="B40" s="120" t="s">
        <v>309</v>
      </c>
      <c r="C40" s="119">
        <v>2018</v>
      </c>
      <c r="D40" s="127"/>
      <c r="E40" s="127"/>
      <c r="F40" s="127"/>
      <c r="G40" s="130">
        <v>116760</v>
      </c>
      <c r="H40" s="130">
        <v>116760</v>
      </c>
      <c r="I40" s="130">
        <v>116760</v>
      </c>
      <c r="J40" s="125"/>
      <c r="K40" s="125"/>
      <c r="L40" s="125"/>
    </row>
    <row r="41" spans="1:12" ht="15">
      <c r="A41" s="121" t="s">
        <v>310</v>
      </c>
      <c r="B41" s="120" t="s">
        <v>311</v>
      </c>
      <c r="C41" s="119">
        <v>2018</v>
      </c>
      <c r="D41" s="127"/>
      <c r="E41" s="127"/>
      <c r="F41" s="127"/>
      <c r="G41" s="130">
        <v>167455.55</v>
      </c>
      <c r="H41" s="131">
        <v>167455.55</v>
      </c>
      <c r="I41" s="131">
        <v>167455.55</v>
      </c>
      <c r="J41" s="125"/>
      <c r="K41" s="125"/>
      <c r="L41" s="125"/>
    </row>
    <row r="42" spans="1:12" ht="45">
      <c r="A42" s="121" t="s">
        <v>312</v>
      </c>
      <c r="B42" s="120" t="s">
        <v>313</v>
      </c>
      <c r="C42" s="119">
        <v>2018</v>
      </c>
      <c r="D42" s="127"/>
      <c r="E42" s="127"/>
      <c r="F42" s="127"/>
      <c r="G42" s="130">
        <f>16629.06-4000-6537.35-6091.71</f>
        <v>0</v>
      </c>
      <c r="H42" s="130">
        <f>16629.06-4000-6537.35-6091.71</f>
        <v>0</v>
      </c>
      <c r="I42" s="131">
        <v>0</v>
      </c>
      <c r="J42" s="125"/>
      <c r="K42" s="125"/>
      <c r="L42" s="125"/>
    </row>
    <row r="43" spans="1:12" ht="30">
      <c r="A43" s="121" t="s">
        <v>314</v>
      </c>
      <c r="B43" s="120" t="s">
        <v>315</v>
      </c>
      <c r="C43" s="119">
        <v>2018</v>
      </c>
      <c r="D43" s="127"/>
      <c r="E43" s="127"/>
      <c r="F43" s="127"/>
      <c r="G43" s="131"/>
      <c r="H43" s="131"/>
      <c r="I43" s="131"/>
      <c r="J43" s="125"/>
      <c r="K43" s="125"/>
      <c r="L43" s="125"/>
    </row>
    <row r="44" spans="1:12" ht="45">
      <c r="A44" s="121" t="s">
        <v>316</v>
      </c>
      <c r="B44" s="120" t="s">
        <v>317</v>
      </c>
      <c r="C44" s="119">
        <v>2018</v>
      </c>
      <c r="D44" s="127"/>
      <c r="E44" s="127"/>
      <c r="F44" s="127"/>
      <c r="G44" s="131">
        <v>100000</v>
      </c>
      <c r="H44" s="131">
        <v>100000</v>
      </c>
      <c r="I44" s="131">
        <v>100000</v>
      </c>
      <c r="J44" s="125"/>
      <c r="K44" s="125"/>
      <c r="L44" s="125"/>
    </row>
    <row r="45" spans="1:12" ht="30">
      <c r="A45" s="121" t="s">
        <v>318</v>
      </c>
      <c r="B45" s="120" t="s">
        <v>319</v>
      </c>
      <c r="C45" s="119">
        <v>2018</v>
      </c>
      <c r="D45" s="127"/>
      <c r="E45" s="127"/>
      <c r="F45" s="127"/>
      <c r="G45" s="131">
        <v>108000</v>
      </c>
      <c r="H45" s="131">
        <v>108000</v>
      </c>
      <c r="I45" s="131">
        <v>108000</v>
      </c>
      <c r="J45" s="125"/>
      <c r="K45" s="125"/>
      <c r="L45" s="125"/>
    </row>
    <row r="46" spans="1:12" ht="30">
      <c r="A46" s="121" t="s">
        <v>320</v>
      </c>
      <c r="B46" s="120" t="s">
        <v>321</v>
      </c>
      <c r="C46" s="119">
        <v>2018</v>
      </c>
      <c r="D46" s="127"/>
      <c r="E46" s="127"/>
      <c r="F46" s="127"/>
      <c r="G46" s="131">
        <v>40000</v>
      </c>
      <c r="H46" s="131">
        <v>40000</v>
      </c>
      <c r="I46" s="131">
        <v>40000</v>
      </c>
      <c r="J46" s="125"/>
      <c r="K46" s="125"/>
      <c r="L46" s="125"/>
    </row>
    <row r="47" spans="1:12" ht="75">
      <c r="A47" s="121" t="s">
        <v>322</v>
      </c>
      <c r="B47" s="120" t="s">
        <v>323</v>
      </c>
      <c r="C47" s="119">
        <v>2018</v>
      </c>
      <c r="D47" s="127"/>
      <c r="E47" s="127"/>
      <c r="F47" s="127"/>
      <c r="G47" s="131">
        <v>44400</v>
      </c>
      <c r="H47" s="131">
        <v>44400</v>
      </c>
      <c r="I47" s="131">
        <v>44400</v>
      </c>
      <c r="J47" s="125"/>
      <c r="K47" s="125"/>
      <c r="L47" s="125"/>
    </row>
    <row r="48" spans="1:12" ht="30">
      <c r="A48" s="121" t="s">
        <v>324</v>
      </c>
      <c r="B48" s="120" t="s">
        <v>325</v>
      </c>
      <c r="C48" s="119">
        <v>2018</v>
      </c>
      <c r="D48" s="127"/>
      <c r="E48" s="127"/>
      <c r="F48" s="127"/>
      <c r="G48" s="130">
        <v>73800</v>
      </c>
      <c r="H48" s="130">
        <v>73800</v>
      </c>
      <c r="I48" s="131">
        <v>73800</v>
      </c>
      <c r="J48" s="125"/>
      <c r="K48" s="125"/>
      <c r="L48" s="125"/>
    </row>
    <row r="49" spans="1:12" ht="40.5" customHeight="1">
      <c r="A49" s="121" t="s">
        <v>326</v>
      </c>
      <c r="B49" s="120" t="s">
        <v>327</v>
      </c>
      <c r="C49" s="119">
        <v>2018</v>
      </c>
      <c r="D49" s="127"/>
      <c r="E49" s="127"/>
      <c r="F49" s="127"/>
      <c r="G49" s="131">
        <v>8000</v>
      </c>
      <c r="H49" s="131">
        <v>8000</v>
      </c>
      <c r="I49" s="131">
        <v>8000</v>
      </c>
      <c r="J49" s="125"/>
      <c r="K49" s="125"/>
      <c r="L49" s="125"/>
    </row>
  </sheetData>
  <sheetProtection/>
  <mergeCells count="10">
    <mergeCell ref="A2:L2"/>
    <mergeCell ref="A3:L3"/>
    <mergeCell ref="A5:A8"/>
    <mergeCell ref="B5:B8"/>
    <mergeCell ref="C5:C8"/>
    <mergeCell ref="D5:L5"/>
    <mergeCell ref="D6:F7"/>
    <mergeCell ref="G6:L6"/>
    <mergeCell ref="G7:I7"/>
    <mergeCell ref="J7:L7"/>
  </mergeCells>
  <printOptions/>
  <pageMargins left="0.25" right="0.25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27"/>
  <sheetViews>
    <sheetView view="pageBreakPreview" zoomScale="110" zoomScaleSheetLayoutView="110" zoomScalePageLayoutView="0" workbookViewId="0" topLeftCell="A1">
      <selection activeCell="CX26" sqref="CX26"/>
    </sheetView>
  </sheetViews>
  <sheetFormatPr defaultColWidth="0.875" defaultRowHeight="12" customHeight="1"/>
  <cols>
    <col min="1" max="52" width="0.875" style="36" customWidth="1"/>
    <col min="53" max="70" width="1.12109375" style="36" customWidth="1"/>
    <col min="71" max="16384" width="0.875" style="36" customWidth="1"/>
  </cols>
  <sheetData>
    <row r="1" spans="1:70" ht="12" customHeight="1">
      <c r="A1" s="302" t="s">
        <v>82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</row>
    <row r="3" ht="3" customHeight="1"/>
    <row r="4" spans="1:70" s="37" customFormat="1" ht="14.25">
      <c r="A4" s="303" t="s">
        <v>63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3"/>
      <c r="BO4" s="303"/>
      <c r="BP4" s="303"/>
      <c r="BQ4" s="303"/>
      <c r="BR4" s="303"/>
    </row>
    <row r="5" spans="1:70" s="37" customFormat="1" ht="14.25">
      <c r="A5" s="303" t="s">
        <v>210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3"/>
      <c r="BF5" s="303"/>
      <c r="BG5" s="303"/>
      <c r="BH5" s="303"/>
      <c r="BI5" s="303"/>
      <c r="BJ5" s="303"/>
      <c r="BK5" s="303"/>
      <c r="BL5" s="303"/>
      <c r="BM5" s="303"/>
      <c r="BN5" s="303"/>
      <c r="BO5" s="303"/>
      <c r="BP5" s="303"/>
      <c r="BQ5" s="303"/>
      <c r="BR5" s="303"/>
    </row>
    <row r="6" spans="1:70" s="37" customFormat="1" ht="14.25">
      <c r="A6" s="303" t="s">
        <v>95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</row>
    <row r="7" spans="1:70" s="37" customFormat="1" ht="14.25">
      <c r="A7" s="246" t="s">
        <v>101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</row>
    <row r="8" ht="10.5" customHeight="1"/>
    <row r="9" spans="1:70" ht="55.5" customHeight="1">
      <c r="A9" s="310" t="s">
        <v>4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2"/>
      <c r="AP9" s="310" t="s">
        <v>5</v>
      </c>
      <c r="AQ9" s="311"/>
      <c r="AR9" s="311"/>
      <c r="AS9" s="311"/>
      <c r="AT9" s="311"/>
      <c r="AU9" s="311"/>
      <c r="AV9" s="311"/>
      <c r="AW9" s="311"/>
      <c r="AX9" s="311"/>
      <c r="AY9" s="311"/>
      <c r="AZ9" s="312"/>
      <c r="BA9" s="310" t="s">
        <v>211</v>
      </c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2"/>
    </row>
    <row r="10" spans="1:70" s="34" customFormat="1" ht="12.75">
      <c r="A10" s="313">
        <v>1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>
        <v>2</v>
      </c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>
        <v>3</v>
      </c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</row>
    <row r="11" spans="1:70" ht="15" customHeight="1">
      <c r="A11" s="305" t="s">
        <v>35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7"/>
      <c r="AP11" s="308" t="s">
        <v>103</v>
      </c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9"/>
      <c r="BB11" s="309"/>
      <c r="BC11" s="309"/>
      <c r="BD11" s="309"/>
      <c r="BE11" s="309"/>
      <c r="BF11" s="309"/>
      <c r="BG11" s="309"/>
      <c r="BH11" s="309"/>
      <c r="BI11" s="309"/>
      <c r="BJ11" s="309"/>
      <c r="BK11" s="309"/>
      <c r="BL11" s="309"/>
      <c r="BM11" s="309"/>
      <c r="BN11" s="309"/>
      <c r="BO11" s="309"/>
      <c r="BP11" s="309"/>
      <c r="BQ11" s="309"/>
      <c r="BR11" s="309"/>
    </row>
    <row r="12" spans="1:70" ht="15" customHeight="1">
      <c r="A12" s="305" t="s">
        <v>36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7"/>
      <c r="AP12" s="308" t="s">
        <v>104</v>
      </c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9"/>
      <c r="BB12" s="309"/>
      <c r="BC12" s="309"/>
      <c r="BD12" s="309"/>
      <c r="BE12" s="309"/>
      <c r="BF12" s="309"/>
      <c r="BG12" s="309"/>
      <c r="BH12" s="309"/>
      <c r="BI12" s="309"/>
      <c r="BJ12" s="309"/>
      <c r="BK12" s="309"/>
      <c r="BL12" s="309"/>
      <c r="BM12" s="309"/>
      <c r="BN12" s="309"/>
      <c r="BO12" s="309"/>
      <c r="BP12" s="309"/>
      <c r="BQ12" s="309"/>
      <c r="BR12" s="309"/>
    </row>
    <row r="13" spans="1:70" ht="15" customHeight="1">
      <c r="A13" s="305" t="s">
        <v>64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7"/>
      <c r="AP13" s="308" t="s">
        <v>105</v>
      </c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</row>
    <row r="14" spans="1:70" ht="15" customHeight="1">
      <c r="A14" s="305"/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7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09"/>
      <c r="BP14" s="309"/>
      <c r="BQ14" s="309"/>
      <c r="BR14" s="309"/>
    </row>
    <row r="15" spans="1:70" ht="15" customHeight="1">
      <c r="A15" s="305" t="s">
        <v>65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7"/>
      <c r="AP15" s="308" t="s">
        <v>106</v>
      </c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9"/>
      <c r="BB15" s="309"/>
      <c r="BC15" s="309"/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</row>
    <row r="16" spans="1:70" ht="15" customHeight="1">
      <c r="A16" s="305"/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7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</row>
    <row r="18" spans="1:70" ht="12" customHeight="1">
      <c r="A18" s="302" t="s">
        <v>83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</row>
    <row r="20" ht="3" customHeight="1"/>
    <row r="21" spans="1:70" s="37" customFormat="1" ht="14.25">
      <c r="A21" s="304" t="s">
        <v>66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  <c r="BK21" s="304"/>
      <c r="BL21" s="304"/>
      <c r="BM21" s="304"/>
      <c r="BN21" s="304"/>
      <c r="BO21" s="304"/>
      <c r="BP21" s="304"/>
      <c r="BQ21" s="304"/>
      <c r="BR21" s="304"/>
    </row>
    <row r="22" ht="10.5" customHeight="1"/>
    <row r="23" spans="1:70" ht="44.25" customHeight="1">
      <c r="A23" s="310" t="s">
        <v>4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2"/>
      <c r="AP23" s="310" t="s">
        <v>5</v>
      </c>
      <c r="AQ23" s="311"/>
      <c r="AR23" s="311"/>
      <c r="AS23" s="311"/>
      <c r="AT23" s="311"/>
      <c r="AU23" s="311"/>
      <c r="AV23" s="311"/>
      <c r="AW23" s="311"/>
      <c r="AX23" s="311"/>
      <c r="AY23" s="311"/>
      <c r="AZ23" s="312"/>
      <c r="BA23" s="310" t="s">
        <v>212</v>
      </c>
      <c r="BB23" s="311"/>
      <c r="BC23" s="311"/>
      <c r="BD23" s="311"/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1"/>
      <c r="BR23" s="312"/>
    </row>
    <row r="24" spans="1:70" s="34" customFormat="1" ht="12.75">
      <c r="A24" s="313">
        <v>1</v>
      </c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>
        <v>2</v>
      </c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>
        <v>3</v>
      </c>
      <c r="BB24" s="313"/>
      <c r="BC24" s="313"/>
      <c r="BD24" s="313"/>
      <c r="BE24" s="313"/>
      <c r="BF24" s="313"/>
      <c r="BG24" s="313"/>
      <c r="BH24" s="313"/>
      <c r="BI24" s="313"/>
      <c r="BJ24" s="313"/>
      <c r="BK24" s="313"/>
      <c r="BL24" s="313"/>
      <c r="BM24" s="313"/>
      <c r="BN24" s="313"/>
      <c r="BO24" s="313"/>
      <c r="BP24" s="313"/>
      <c r="BQ24" s="313"/>
      <c r="BR24" s="313"/>
    </row>
    <row r="25" spans="1:70" ht="15" customHeight="1">
      <c r="A25" s="305" t="s">
        <v>67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7"/>
      <c r="AP25" s="308" t="s">
        <v>103</v>
      </c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9"/>
      <c r="BB25" s="309"/>
      <c r="BC25" s="309"/>
      <c r="BD25" s="309"/>
      <c r="BE25" s="309"/>
      <c r="BF25" s="309"/>
      <c r="BG25" s="309"/>
      <c r="BH25" s="309"/>
      <c r="BI25" s="309"/>
      <c r="BJ25" s="309"/>
      <c r="BK25" s="309"/>
      <c r="BL25" s="309"/>
      <c r="BM25" s="309"/>
      <c r="BN25" s="309"/>
      <c r="BO25" s="309"/>
      <c r="BP25" s="309"/>
      <c r="BQ25" s="309"/>
      <c r="BR25" s="309"/>
    </row>
    <row r="26" spans="1:70" ht="73.5" customHeight="1">
      <c r="A26" s="305" t="s">
        <v>102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7"/>
      <c r="AP26" s="308" t="s">
        <v>104</v>
      </c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9"/>
      <c r="BB26" s="309"/>
      <c r="BC26" s="309"/>
      <c r="BD26" s="309"/>
      <c r="BE26" s="309"/>
      <c r="BF26" s="309"/>
      <c r="BG26" s="309"/>
      <c r="BH26" s="309"/>
      <c r="BI26" s="309"/>
      <c r="BJ26" s="309"/>
      <c r="BK26" s="309"/>
      <c r="BL26" s="309"/>
      <c r="BM26" s="309"/>
      <c r="BN26" s="309"/>
      <c r="BO26" s="309"/>
      <c r="BP26" s="309"/>
      <c r="BQ26" s="309"/>
      <c r="BR26" s="309"/>
    </row>
    <row r="27" spans="1:70" ht="31.5" customHeight="1">
      <c r="A27" s="305" t="s">
        <v>68</v>
      </c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7"/>
      <c r="AP27" s="308" t="s">
        <v>105</v>
      </c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9"/>
      <c r="BB27" s="309"/>
      <c r="BC27" s="309"/>
      <c r="BD27" s="309"/>
      <c r="BE27" s="309"/>
      <c r="BF27" s="309"/>
      <c r="BG27" s="309"/>
      <c r="BH27" s="309"/>
      <c r="BI27" s="309"/>
      <c r="BJ27" s="309"/>
      <c r="BK27" s="309"/>
      <c r="BL27" s="309"/>
      <c r="BM27" s="309"/>
      <c r="BN27" s="309"/>
      <c r="BO27" s="309"/>
      <c r="BP27" s="309"/>
      <c r="BQ27" s="309"/>
      <c r="BR27" s="309"/>
    </row>
  </sheetData>
  <sheetProtection/>
  <mergeCells count="46">
    <mergeCell ref="A27:AO27"/>
    <mergeCell ref="AP27:AZ27"/>
    <mergeCell ref="BA27:BR27"/>
    <mergeCell ref="A15:AO15"/>
    <mergeCell ref="AP15:AZ15"/>
    <mergeCell ref="BA15:BR15"/>
    <mergeCell ref="A25:AO25"/>
    <mergeCell ref="AP25:AZ25"/>
    <mergeCell ref="BA25:BR25"/>
    <mergeCell ref="A26:AO26"/>
    <mergeCell ref="AP26:AZ26"/>
    <mergeCell ref="BA26:BR26"/>
    <mergeCell ref="BA13:BR13"/>
    <mergeCell ref="A4:BR4"/>
    <mergeCell ref="A9:AO9"/>
    <mergeCell ref="AP9:AZ9"/>
    <mergeCell ref="BA9:BR9"/>
    <mergeCell ref="A10:AO10"/>
    <mergeCell ref="AP10:AZ10"/>
    <mergeCell ref="BA10:BR10"/>
    <mergeCell ref="A24:AO24"/>
    <mergeCell ref="AP24:AZ24"/>
    <mergeCell ref="BA24:BR24"/>
    <mergeCell ref="AP14:AZ14"/>
    <mergeCell ref="BA14:BR14"/>
    <mergeCell ref="A11:AO11"/>
    <mergeCell ref="AP11:AZ11"/>
    <mergeCell ref="BA11:BR11"/>
    <mergeCell ref="A13:AO13"/>
    <mergeCell ref="AP13:AZ13"/>
    <mergeCell ref="A23:AO23"/>
    <mergeCell ref="AP23:AZ23"/>
    <mergeCell ref="BA23:BR23"/>
    <mergeCell ref="A16:AO16"/>
    <mergeCell ref="AP16:AZ16"/>
    <mergeCell ref="BA16:BR16"/>
    <mergeCell ref="A1:BR1"/>
    <mergeCell ref="A5:BR5"/>
    <mergeCell ref="A6:BR6"/>
    <mergeCell ref="A7:BR7"/>
    <mergeCell ref="A18:BR18"/>
    <mergeCell ref="A21:BR21"/>
    <mergeCell ref="A12:AO12"/>
    <mergeCell ref="AP12:AZ12"/>
    <mergeCell ref="BA12:BR12"/>
    <mergeCell ref="A14:AO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55"/>
  <sheetViews>
    <sheetView view="pageBreakPreview" zoomScaleSheetLayoutView="100" zoomScalePageLayoutView="0" workbookViewId="0" topLeftCell="A1">
      <selection activeCell="EJ17" sqref="EJ17:EM17"/>
    </sheetView>
  </sheetViews>
  <sheetFormatPr defaultColWidth="0.875" defaultRowHeight="12.75"/>
  <cols>
    <col min="1" max="16384" width="0.875" style="24" customWidth="1"/>
  </cols>
  <sheetData>
    <row r="1" spans="1:167" s="17" customFormat="1" ht="9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 t="s">
        <v>107</v>
      </c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</row>
    <row r="2" spans="1:167" s="17" customFormat="1" ht="9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 t="s">
        <v>108</v>
      </c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</row>
    <row r="3" spans="1:167" s="17" customFormat="1" ht="9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 t="s">
        <v>109</v>
      </c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</row>
    <row r="4" spans="1:167" s="17" customFormat="1" ht="9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 t="s">
        <v>110</v>
      </c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</row>
    <row r="5" spans="1:167" s="17" customFormat="1" ht="3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</row>
    <row r="6" spans="1:167" s="18" customFormat="1" ht="9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112" t="s">
        <v>111</v>
      </c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</row>
    <row r="7" spans="1:167" s="17" customFormat="1" ht="6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</row>
    <row r="8" spans="1:167" s="19" customFormat="1" ht="10.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314" t="s">
        <v>112</v>
      </c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  <c r="DG8" s="314"/>
      <c r="DH8" s="314"/>
      <c r="DI8" s="314"/>
      <c r="DJ8" s="314"/>
      <c r="DK8" s="314"/>
      <c r="DL8" s="314"/>
      <c r="DM8" s="314"/>
      <c r="DN8" s="314"/>
      <c r="DO8" s="314"/>
      <c r="DP8" s="314"/>
      <c r="DQ8" s="314"/>
      <c r="DR8" s="314"/>
      <c r="DS8" s="314"/>
      <c r="DT8" s="314"/>
      <c r="DU8" s="314"/>
      <c r="DV8" s="314"/>
      <c r="DW8" s="314"/>
      <c r="DX8" s="314"/>
      <c r="DY8" s="314"/>
      <c r="DZ8" s="314"/>
      <c r="EA8" s="314"/>
      <c r="EB8" s="314"/>
      <c r="EC8" s="314"/>
      <c r="ED8" s="314"/>
      <c r="EE8" s="314"/>
      <c r="EF8" s="314"/>
      <c r="EG8" s="314"/>
      <c r="EH8" s="314"/>
      <c r="EI8" s="314"/>
      <c r="EJ8" s="314"/>
      <c r="EK8" s="314"/>
      <c r="EL8" s="314"/>
      <c r="EM8" s="314"/>
      <c r="EN8" s="314"/>
      <c r="EO8" s="314"/>
      <c r="EP8" s="314"/>
      <c r="EQ8" s="314"/>
      <c r="ER8" s="314"/>
      <c r="ES8" s="314"/>
      <c r="ET8" s="314"/>
      <c r="EU8" s="314"/>
      <c r="EV8" s="314"/>
      <c r="EW8" s="314"/>
      <c r="EX8" s="314"/>
      <c r="EY8" s="314"/>
      <c r="EZ8" s="314"/>
      <c r="FA8" s="314"/>
      <c r="FB8" s="314"/>
      <c r="FC8" s="314"/>
      <c r="FD8" s="314"/>
      <c r="FE8" s="314"/>
      <c r="FF8" s="314"/>
      <c r="FG8" s="314"/>
      <c r="FH8" s="314"/>
      <c r="FI8" s="314"/>
      <c r="FJ8" s="314"/>
      <c r="FK8" s="314"/>
    </row>
    <row r="9" spans="1:167" s="19" customFormat="1" ht="10.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5"/>
      <c r="CW9" s="315"/>
      <c r="CX9" s="315"/>
      <c r="CY9" s="315"/>
      <c r="CZ9" s="315"/>
      <c r="DA9" s="315"/>
      <c r="DB9" s="315"/>
      <c r="DC9" s="315"/>
      <c r="DD9" s="315"/>
      <c r="DE9" s="315"/>
      <c r="DF9" s="315"/>
      <c r="DG9" s="315"/>
      <c r="DH9" s="315"/>
      <c r="DI9" s="315"/>
      <c r="DJ9" s="315"/>
      <c r="DK9" s="315"/>
      <c r="DL9" s="315"/>
      <c r="DM9" s="315"/>
      <c r="DN9" s="315"/>
      <c r="DO9" s="315"/>
      <c r="DP9" s="315"/>
      <c r="DQ9" s="315"/>
      <c r="DR9" s="315"/>
      <c r="DS9" s="315"/>
      <c r="DT9" s="315"/>
      <c r="DU9" s="315"/>
      <c r="DV9" s="315"/>
      <c r="DW9" s="315"/>
      <c r="DX9" s="315"/>
      <c r="DY9" s="315"/>
      <c r="DZ9" s="315"/>
      <c r="EA9" s="315"/>
      <c r="EB9" s="315"/>
      <c r="EC9" s="315"/>
      <c r="ED9" s="315"/>
      <c r="EE9" s="315"/>
      <c r="EF9" s="315"/>
      <c r="EG9" s="315"/>
      <c r="EH9" s="315"/>
      <c r="EI9" s="315"/>
      <c r="EJ9" s="315"/>
      <c r="EK9" s="315"/>
      <c r="EL9" s="315"/>
      <c r="EM9" s="315"/>
      <c r="EN9" s="315"/>
      <c r="EO9" s="315"/>
      <c r="EP9" s="315"/>
      <c r="EQ9" s="315"/>
      <c r="ER9" s="315"/>
      <c r="ES9" s="315"/>
      <c r="ET9" s="315"/>
      <c r="EU9" s="315"/>
      <c r="EV9" s="315"/>
      <c r="EW9" s="315"/>
      <c r="EX9" s="315"/>
      <c r="EY9" s="315"/>
      <c r="EZ9" s="315"/>
      <c r="FA9" s="315"/>
      <c r="FB9" s="315"/>
      <c r="FC9" s="315"/>
      <c r="FD9" s="315"/>
      <c r="FE9" s="315"/>
      <c r="FF9" s="315"/>
      <c r="FG9" s="315"/>
      <c r="FH9" s="315"/>
      <c r="FI9" s="315"/>
      <c r="FJ9" s="315"/>
      <c r="FK9" s="315"/>
    </row>
    <row r="10" spans="1:167" s="17" customFormat="1" ht="9.7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316" t="s">
        <v>113</v>
      </c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316"/>
      <c r="DK10" s="316"/>
      <c r="DL10" s="316"/>
      <c r="DM10" s="316"/>
      <c r="DN10" s="316"/>
      <c r="DO10" s="316"/>
      <c r="DP10" s="316"/>
      <c r="DQ10" s="316"/>
      <c r="DR10" s="316"/>
      <c r="DS10" s="316"/>
      <c r="DT10" s="316"/>
      <c r="DU10" s="316"/>
      <c r="DV10" s="316"/>
      <c r="DW10" s="316"/>
      <c r="DX10" s="316"/>
      <c r="DY10" s="316"/>
      <c r="DZ10" s="316"/>
      <c r="EA10" s="316"/>
      <c r="EB10" s="316"/>
      <c r="EC10" s="316"/>
      <c r="ED10" s="316"/>
      <c r="EE10" s="316"/>
      <c r="EF10" s="316"/>
      <c r="EG10" s="316"/>
      <c r="EH10" s="316"/>
      <c r="EI10" s="316"/>
      <c r="EJ10" s="316"/>
      <c r="EK10" s="316"/>
      <c r="EL10" s="316"/>
      <c r="EM10" s="316"/>
      <c r="EN10" s="316"/>
      <c r="EO10" s="316"/>
      <c r="EP10" s="316"/>
      <c r="EQ10" s="316"/>
      <c r="ER10" s="316"/>
      <c r="ES10" s="316"/>
      <c r="ET10" s="316"/>
      <c r="EU10" s="316"/>
      <c r="EV10" s="316"/>
      <c r="EW10" s="316"/>
      <c r="EX10" s="316"/>
      <c r="EY10" s="316"/>
      <c r="EZ10" s="316"/>
      <c r="FA10" s="316"/>
      <c r="FB10" s="316"/>
      <c r="FC10" s="316"/>
      <c r="FD10" s="316"/>
      <c r="FE10" s="316"/>
      <c r="FF10" s="316"/>
      <c r="FG10" s="316"/>
      <c r="FH10" s="316"/>
      <c r="FI10" s="316"/>
      <c r="FJ10" s="316"/>
      <c r="FK10" s="316"/>
    </row>
    <row r="11" spans="1:167" s="19" customFormat="1" ht="10.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  <c r="EE11" s="315"/>
      <c r="EF11" s="315"/>
      <c r="EG11" s="315"/>
      <c r="EH11" s="315"/>
      <c r="EI11" s="315"/>
      <c r="EJ11" s="315"/>
      <c r="EK11" s="315"/>
      <c r="EL11" s="315"/>
      <c r="EM11" s="315"/>
      <c r="EN11" s="315"/>
      <c r="EO11" s="315"/>
      <c r="EP11" s="315"/>
      <c r="EQ11" s="315"/>
      <c r="ER11" s="315"/>
      <c r="ES11" s="315"/>
      <c r="ET11" s="315"/>
      <c r="EU11" s="315"/>
      <c r="EV11" s="315"/>
      <c r="EW11" s="315"/>
      <c r="EX11" s="315"/>
      <c r="EY11" s="315"/>
      <c r="EZ11" s="315"/>
      <c r="FA11" s="315"/>
      <c r="FB11" s="315"/>
      <c r="FC11" s="315"/>
      <c r="FD11" s="315"/>
      <c r="FE11" s="315"/>
      <c r="FF11" s="315"/>
      <c r="FG11" s="315"/>
      <c r="FH11" s="315"/>
      <c r="FI11" s="315"/>
      <c r="FJ11" s="315"/>
      <c r="FK11" s="315"/>
    </row>
    <row r="12" spans="1:167" s="17" customFormat="1" ht="9.7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317" t="s">
        <v>114</v>
      </c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317"/>
      <c r="CM12" s="317"/>
      <c r="CN12" s="317"/>
      <c r="CO12" s="317"/>
      <c r="CP12" s="317"/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7"/>
      <c r="DG12" s="317"/>
      <c r="DH12" s="317"/>
      <c r="DI12" s="317"/>
      <c r="DJ12" s="317"/>
      <c r="DK12" s="317"/>
      <c r="DL12" s="317"/>
      <c r="DM12" s="317"/>
      <c r="DN12" s="317"/>
      <c r="DO12" s="317"/>
      <c r="DP12" s="317"/>
      <c r="DQ12" s="317"/>
      <c r="DR12" s="317"/>
      <c r="DS12" s="317"/>
      <c r="DT12" s="317"/>
      <c r="DU12" s="317"/>
      <c r="DV12" s="317"/>
      <c r="DW12" s="317"/>
      <c r="DX12" s="317"/>
      <c r="DY12" s="317"/>
      <c r="DZ12" s="317"/>
      <c r="EA12" s="317"/>
      <c r="EB12" s="317"/>
      <c r="EC12" s="317"/>
      <c r="ED12" s="317"/>
      <c r="EE12" s="317"/>
      <c r="EF12" s="317"/>
      <c r="EG12" s="317"/>
      <c r="EH12" s="317"/>
      <c r="EI12" s="317"/>
      <c r="EJ12" s="317"/>
      <c r="EK12" s="317"/>
      <c r="EL12" s="317"/>
      <c r="EM12" s="317"/>
      <c r="EN12" s="317"/>
      <c r="EO12" s="317"/>
      <c r="EP12" s="317"/>
      <c r="EQ12" s="317"/>
      <c r="ER12" s="317"/>
      <c r="ES12" s="317"/>
      <c r="ET12" s="317"/>
      <c r="EU12" s="317"/>
      <c r="EV12" s="317"/>
      <c r="EW12" s="317"/>
      <c r="EX12" s="317"/>
      <c r="EY12" s="317"/>
      <c r="EZ12" s="317"/>
      <c r="FA12" s="317"/>
      <c r="FB12" s="317"/>
      <c r="FC12" s="317"/>
      <c r="FD12" s="317"/>
      <c r="FE12" s="317"/>
      <c r="FF12" s="317"/>
      <c r="FG12" s="317"/>
      <c r="FH12" s="317"/>
      <c r="FI12" s="317"/>
      <c r="FJ12" s="317"/>
      <c r="FK12" s="317"/>
    </row>
    <row r="13" spans="1:167" s="19" customFormat="1" ht="10.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87"/>
      <c r="CM13" s="87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7"/>
      <c r="DU13" s="87"/>
      <c r="DV13" s="87"/>
      <c r="DW13" s="87"/>
      <c r="DX13" s="87"/>
      <c r="DY13" s="318"/>
      <c r="DZ13" s="318"/>
      <c r="EA13" s="318"/>
      <c r="EB13" s="318"/>
      <c r="EC13" s="318"/>
      <c r="ED13" s="318"/>
      <c r="EE13" s="318"/>
      <c r="EF13" s="318"/>
      <c r="EG13" s="318"/>
      <c r="EH13" s="318"/>
      <c r="EI13" s="318"/>
      <c r="EJ13" s="318"/>
      <c r="EK13" s="318"/>
      <c r="EL13" s="318"/>
      <c r="EM13" s="318"/>
      <c r="EN13" s="318"/>
      <c r="EO13" s="318"/>
      <c r="EP13" s="318"/>
      <c r="EQ13" s="318"/>
      <c r="ER13" s="318"/>
      <c r="ES13" s="318"/>
      <c r="ET13" s="318"/>
      <c r="EU13" s="318"/>
      <c r="EV13" s="318"/>
      <c r="EW13" s="318"/>
      <c r="EX13" s="318"/>
      <c r="EY13" s="318"/>
      <c r="EZ13" s="318"/>
      <c r="FA13" s="318"/>
      <c r="FB13" s="318"/>
      <c r="FC13" s="318"/>
      <c r="FD13" s="318"/>
      <c r="FE13" s="318"/>
      <c r="FF13" s="318"/>
      <c r="FG13" s="318"/>
      <c r="FH13" s="318"/>
      <c r="FI13" s="318"/>
      <c r="FJ13" s="318"/>
      <c r="FK13" s="318"/>
    </row>
    <row r="14" spans="1:167" s="17" customFormat="1" ht="9.7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317" t="s">
        <v>86</v>
      </c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88"/>
      <c r="CM14" s="88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316" t="s">
        <v>87</v>
      </c>
      <c r="DZ14" s="316"/>
      <c r="EA14" s="316"/>
      <c r="EB14" s="316"/>
      <c r="EC14" s="316"/>
      <c r="ED14" s="316"/>
      <c r="EE14" s="316"/>
      <c r="EF14" s="316"/>
      <c r="EG14" s="316"/>
      <c r="EH14" s="316"/>
      <c r="EI14" s="316"/>
      <c r="EJ14" s="316"/>
      <c r="EK14" s="316"/>
      <c r="EL14" s="316"/>
      <c r="EM14" s="316"/>
      <c r="EN14" s="316"/>
      <c r="EO14" s="316"/>
      <c r="EP14" s="316"/>
      <c r="EQ14" s="316"/>
      <c r="ER14" s="316"/>
      <c r="ES14" s="316"/>
      <c r="ET14" s="316"/>
      <c r="EU14" s="316"/>
      <c r="EV14" s="316"/>
      <c r="EW14" s="316"/>
      <c r="EX14" s="316"/>
      <c r="EY14" s="316"/>
      <c r="EZ14" s="316"/>
      <c r="FA14" s="316"/>
      <c r="FB14" s="316"/>
      <c r="FC14" s="316"/>
      <c r="FD14" s="316"/>
      <c r="FE14" s="316"/>
      <c r="FF14" s="316"/>
      <c r="FG14" s="316"/>
      <c r="FH14" s="316"/>
      <c r="FI14" s="316"/>
      <c r="FJ14" s="316"/>
      <c r="FK14" s="316"/>
    </row>
    <row r="15" spans="1:167" s="19" customFormat="1" ht="10.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9" t="s">
        <v>88</v>
      </c>
      <c r="BQ15" s="319"/>
      <c r="BR15" s="319"/>
      <c r="BS15" s="319"/>
      <c r="BT15" s="319"/>
      <c r="BU15" s="319"/>
      <c r="BV15" s="320" t="s">
        <v>88</v>
      </c>
      <c r="BW15" s="320"/>
      <c r="BX15" s="319"/>
      <c r="BY15" s="319"/>
      <c r="BZ15" s="319"/>
      <c r="CA15" s="319"/>
      <c r="CB15" s="319"/>
      <c r="CC15" s="319"/>
      <c r="CD15" s="319"/>
      <c r="CE15" s="319"/>
      <c r="CF15" s="319"/>
      <c r="CG15" s="319"/>
      <c r="CH15" s="319"/>
      <c r="CI15" s="319"/>
      <c r="CJ15" s="319"/>
      <c r="CK15" s="319"/>
      <c r="CL15" s="319"/>
      <c r="CM15" s="319"/>
      <c r="CN15" s="319"/>
      <c r="CO15" s="319"/>
      <c r="CP15" s="319"/>
      <c r="CQ15" s="319"/>
      <c r="CR15" s="319"/>
      <c r="CS15" s="319"/>
      <c r="CT15" s="319"/>
      <c r="CU15" s="321">
        <v>20</v>
      </c>
      <c r="CV15" s="321"/>
      <c r="CW15" s="321"/>
      <c r="CX15" s="321"/>
      <c r="CY15" s="322"/>
      <c r="CZ15" s="322"/>
      <c r="DA15" s="322"/>
      <c r="DB15" s="320" t="s">
        <v>89</v>
      </c>
      <c r="DC15" s="320"/>
      <c r="DD15" s="320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9"/>
    </row>
    <row r="16" spans="1:167" s="20" customFormat="1" ht="15" customHeight="1">
      <c r="A16" s="90"/>
      <c r="B16" s="323" t="s">
        <v>69</v>
      </c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3"/>
      <c r="CO16" s="323"/>
      <c r="CP16" s="323"/>
      <c r="CQ16" s="323"/>
      <c r="CR16" s="323"/>
      <c r="CS16" s="323"/>
      <c r="CT16" s="323"/>
      <c r="CU16" s="323"/>
      <c r="CV16" s="323"/>
      <c r="CW16" s="323"/>
      <c r="CX16" s="323"/>
      <c r="CY16" s="323"/>
      <c r="CZ16" s="323"/>
      <c r="DA16" s="323"/>
      <c r="DB16" s="323"/>
      <c r="DC16" s="323"/>
      <c r="DD16" s="323"/>
      <c r="DE16" s="323"/>
      <c r="DF16" s="323"/>
      <c r="DG16" s="323"/>
      <c r="DH16" s="323"/>
      <c r="DI16" s="323"/>
      <c r="DJ16" s="323"/>
      <c r="DK16" s="323"/>
      <c r="DL16" s="323"/>
      <c r="DM16" s="323"/>
      <c r="DN16" s="323"/>
      <c r="DO16" s="323"/>
      <c r="DP16" s="323"/>
      <c r="DQ16" s="323"/>
      <c r="DR16" s="323"/>
      <c r="DS16" s="323"/>
      <c r="DT16" s="323"/>
      <c r="DU16" s="323"/>
      <c r="DV16" s="323"/>
      <c r="DW16" s="323"/>
      <c r="DX16" s="323"/>
      <c r="DY16" s="323"/>
      <c r="DZ16" s="323"/>
      <c r="EA16" s="323"/>
      <c r="EB16" s="323"/>
      <c r="EC16" s="323"/>
      <c r="ED16" s="323"/>
      <c r="EE16" s="323"/>
      <c r="EF16" s="323"/>
      <c r="EG16" s="323"/>
      <c r="EH16" s="323"/>
      <c r="EI16" s="323"/>
      <c r="EJ16" s="323"/>
      <c r="EK16" s="323"/>
      <c r="EL16" s="323"/>
      <c r="EM16" s="323"/>
      <c r="EN16" s="323"/>
      <c r="EO16" s="323"/>
      <c r="EP16" s="323"/>
      <c r="EQ16" s="323"/>
      <c r="ER16" s="323"/>
      <c r="ES16" s="323"/>
      <c r="ET16" s="323"/>
      <c r="EU16" s="323"/>
      <c r="EV16" s="323"/>
      <c r="EW16" s="323"/>
      <c r="EX16" s="323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</row>
    <row r="17" spans="1:167" s="19" customFormat="1" ht="12" customHeight="1" thickBot="1">
      <c r="A17" s="21"/>
      <c r="B17" s="86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86"/>
      <c r="EI17" s="91" t="s">
        <v>116</v>
      </c>
      <c r="EJ17" s="324"/>
      <c r="EK17" s="324"/>
      <c r="EL17" s="324"/>
      <c r="EM17" s="324"/>
      <c r="EN17" s="21" t="s">
        <v>117</v>
      </c>
      <c r="EO17" s="21"/>
      <c r="EP17" s="21"/>
      <c r="EQ17" s="21"/>
      <c r="ER17" s="86"/>
      <c r="ES17" s="86"/>
      <c r="ET17" s="86"/>
      <c r="EU17" s="86"/>
      <c r="EV17" s="86"/>
      <c r="EW17" s="86"/>
      <c r="EX17" s="86"/>
      <c r="EY17" s="86"/>
      <c r="EZ17" s="325" t="s">
        <v>80</v>
      </c>
      <c r="FA17" s="326"/>
      <c r="FB17" s="326"/>
      <c r="FC17" s="326"/>
      <c r="FD17" s="326"/>
      <c r="FE17" s="326"/>
      <c r="FF17" s="326"/>
      <c r="FG17" s="326"/>
      <c r="FH17" s="326"/>
      <c r="FI17" s="326"/>
      <c r="FJ17" s="326"/>
      <c r="FK17" s="327"/>
    </row>
    <row r="18" spans="1:167" s="19" customFormat="1" ht="12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21"/>
      <c r="EC18" s="21"/>
      <c r="ED18" s="21"/>
      <c r="EE18" s="21"/>
      <c r="EF18" s="92"/>
      <c r="EG18" s="92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4"/>
      <c r="ES18" s="94"/>
      <c r="ET18" s="94"/>
      <c r="EU18" s="94"/>
      <c r="EV18" s="86"/>
      <c r="EW18" s="93"/>
      <c r="EX18" s="94" t="s">
        <v>118</v>
      </c>
      <c r="EY18" s="86"/>
      <c r="EZ18" s="328" t="s">
        <v>115</v>
      </c>
      <c r="FA18" s="329"/>
      <c r="FB18" s="329"/>
      <c r="FC18" s="329"/>
      <c r="FD18" s="329"/>
      <c r="FE18" s="329"/>
      <c r="FF18" s="329"/>
      <c r="FG18" s="329"/>
      <c r="FH18" s="329"/>
      <c r="FI18" s="329"/>
      <c r="FJ18" s="329"/>
      <c r="FK18" s="330"/>
    </row>
    <row r="19" spans="1:167" s="19" customFormat="1" ht="10.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9" t="s">
        <v>119</v>
      </c>
      <c r="AR19" s="319"/>
      <c r="AS19" s="319"/>
      <c r="AT19" s="319"/>
      <c r="AU19" s="319"/>
      <c r="AV19" s="319"/>
      <c r="AW19" s="320" t="s">
        <v>88</v>
      </c>
      <c r="AX19" s="320"/>
      <c r="AY19" s="319"/>
      <c r="AZ19" s="319"/>
      <c r="BA19" s="319"/>
      <c r="BB19" s="319"/>
      <c r="BC19" s="319"/>
      <c r="BD19" s="319"/>
      <c r="BE19" s="319"/>
      <c r="BF19" s="319"/>
      <c r="BG19" s="319"/>
      <c r="BH19" s="319"/>
      <c r="BI19" s="319"/>
      <c r="BJ19" s="319"/>
      <c r="BK19" s="319"/>
      <c r="BL19" s="319"/>
      <c r="BM19" s="319"/>
      <c r="BN19" s="319"/>
      <c r="BO19" s="319"/>
      <c r="BP19" s="319"/>
      <c r="BQ19" s="319"/>
      <c r="BR19" s="319"/>
      <c r="BS19" s="319"/>
      <c r="BT19" s="319"/>
      <c r="BU19" s="319"/>
      <c r="BV19" s="321">
        <v>20</v>
      </c>
      <c r="BW19" s="321"/>
      <c r="BX19" s="321"/>
      <c r="BY19" s="321"/>
      <c r="BZ19" s="322"/>
      <c r="CA19" s="322"/>
      <c r="CB19" s="322"/>
      <c r="CC19" s="320" t="s">
        <v>89</v>
      </c>
      <c r="CD19" s="320"/>
      <c r="CE19" s="320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9"/>
      <c r="ES19" s="89"/>
      <c r="ET19" s="89"/>
      <c r="EU19" s="89"/>
      <c r="EV19" s="86"/>
      <c r="EW19" s="86"/>
      <c r="EX19" s="89" t="s">
        <v>90</v>
      </c>
      <c r="EY19" s="86"/>
      <c r="EZ19" s="331"/>
      <c r="FA19" s="332"/>
      <c r="FB19" s="332"/>
      <c r="FC19" s="332"/>
      <c r="FD19" s="332"/>
      <c r="FE19" s="332"/>
      <c r="FF19" s="332"/>
      <c r="FG19" s="332"/>
      <c r="FH19" s="332"/>
      <c r="FI19" s="332"/>
      <c r="FJ19" s="332"/>
      <c r="FK19" s="333"/>
    </row>
    <row r="20" spans="1:167" s="19" customFormat="1" ht="10.5" customHeight="1">
      <c r="A20" s="86" t="s">
        <v>120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  <c r="BC20" s="320"/>
      <c r="BD20" s="320"/>
      <c r="BE20" s="320"/>
      <c r="BF20" s="320"/>
      <c r="BG20" s="320"/>
      <c r="BH20" s="320"/>
      <c r="BI20" s="320"/>
      <c r="BJ20" s="320"/>
      <c r="BK20" s="320"/>
      <c r="BL20" s="320"/>
      <c r="BM20" s="320"/>
      <c r="BN20" s="320"/>
      <c r="BO20" s="320"/>
      <c r="BP20" s="320"/>
      <c r="BQ20" s="320"/>
      <c r="BR20" s="320"/>
      <c r="BS20" s="320"/>
      <c r="BT20" s="320"/>
      <c r="BU20" s="320"/>
      <c r="BV20" s="320"/>
      <c r="BW20" s="320"/>
      <c r="BX20" s="320"/>
      <c r="BY20" s="320"/>
      <c r="BZ20" s="320"/>
      <c r="CA20" s="320"/>
      <c r="CB20" s="320"/>
      <c r="CC20" s="320"/>
      <c r="CD20" s="320"/>
      <c r="CE20" s="320"/>
      <c r="CF20" s="320"/>
      <c r="CG20" s="320"/>
      <c r="CH20" s="320"/>
      <c r="CI20" s="320"/>
      <c r="CJ20" s="320"/>
      <c r="CK20" s="320"/>
      <c r="CL20" s="320"/>
      <c r="CM20" s="320"/>
      <c r="CN20" s="320"/>
      <c r="CO20" s="320"/>
      <c r="CP20" s="320"/>
      <c r="CQ20" s="320"/>
      <c r="CR20" s="320"/>
      <c r="CS20" s="320"/>
      <c r="CT20" s="320"/>
      <c r="CU20" s="320"/>
      <c r="CV20" s="320"/>
      <c r="CW20" s="320"/>
      <c r="CX20" s="320"/>
      <c r="CY20" s="320"/>
      <c r="CZ20" s="320"/>
      <c r="DA20" s="320"/>
      <c r="DB20" s="320"/>
      <c r="DC20" s="320"/>
      <c r="DD20" s="320"/>
      <c r="DE20" s="320"/>
      <c r="DF20" s="320"/>
      <c r="DG20" s="320"/>
      <c r="DH20" s="320"/>
      <c r="DI20" s="320"/>
      <c r="DJ20" s="320"/>
      <c r="DK20" s="320"/>
      <c r="DL20" s="320"/>
      <c r="DM20" s="320"/>
      <c r="DN20" s="320"/>
      <c r="DO20" s="320"/>
      <c r="DP20" s="320"/>
      <c r="DQ20" s="320"/>
      <c r="DR20" s="320"/>
      <c r="DS20" s="320"/>
      <c r="DT20" s="320"/>
      <c r="DU20" s="320"/>
      <c r="DV20" s="320"/>
      <c r="DW20" s="320"/>
      <c r="DX20" s="320"/>
      <c r="DY20" s="320"/>
      <c r="DZ20" s="320"/>
      <c r="EA20" s="320"/>
      <c r="EB20" s="320"/>
      <c r="EC20" s="320"/>
      <c r="ED20" s="320"/>
      <c r="EE20" s="320"/>
      <c r="EF20" s="320"/>
      <c r="EG20" s="320"/>
      <c r="EH20" s="320"/>
      <c r="EI20" s="320"/>
      <c r="EJ20" s="320"/>
      <c r="EK20" s="320"/>
      <c r="EL20" s="320"/>
      <c r="EM20" s="86"/>
      <c r="EN20" s="86"/>
      <c r="EO20" s="86"/>
      <c r="EP20" s="86"/>
      <c r="EQ20" s="86"/>
      <c r="ER20" s="89"/>
      <c r="ES20" s="89"/>
      <c r="ET20" s="89"/>
      <c r="EU20" s="89"/>
      <c r="EV20" s="86"/>
      <c r="EW20" s="86"/>
      <c r="EX20" s="89"/>
      <c r="EY20" s="86"/>
      <c r="EZ20" s="334"/>
      <c r="FA20" s="335"/>
      <c r="FB20" s="335"/>
      <c r="FC20" s="335"/>
      <c r="FD20" s="335"/>
      <c r="FE20" s="335"/>
      <c r="FF20" s="335"/>
      <c r="FG20" s="335"/>
      <c r="FH20" s="335"/>
      <c r="FI20" s="335"/>
      <c r="FJ20" s="335"/>
      <c r="FK20" s="336"/>
    </row>
    <row r="21" spans="1:167" s="19" customFormat="1" ht="10.5" customHeight="1">
      <c r="A21" s="86" t="s">
        <v>121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86"/>
      <c r="AN21" s="86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/>
      <c r="CJ21" s="315"/>
      <c r="CK21" s="315"/>
      <c r="CL21" s="315"/>
      <c r="CM21" s="315"/>
      <c r="CN21" s="315"/>
      <c r="CO21" s="315"/>
      <c r="CP21" s="315"/>
      <c r="CQ21" s="315"/>
      <c r="CR21" s="315"/>
      <c r="CS21" s="315"/>
      <c r="CT21" s="315"/>
      <c r="CU21" s="315"/>
      <c r="CV21" s="315"/>
      <c r="CW21" s="315"/>
      <c r="CX21" s="315"/>
      <c r="CY21" s="315"/>
      <c r="CZ21" s="315"/>
      <c r="DA21" s="315"/>
      <c r="DB21" s="315"/>
      <c r="DC21" s="315"/>
      <c r="DD21" s="315"/>
      <c r="DE21" s="315"/>
      <c r="DF21" s="315"/>
      <c r="DG21" s="315"/>
      <c r="DH21" s="315"/>
      <c r="DI21" s="315"/>
      <c r="DJ21" s="315"/>
      <c r="DK21" s="315"/>
      <c r="DL21" s="315"/>
      <c r="DM21" s="315"/>
      <c r="DN21" s="315"/>
      <c r="DO21" s="315"/>
      <c r="DP21" s="315"/>
      <c r="DQ21" s="315"/>
      <c r="DR21" s="315"/>
      <c r="DS21" s="315"/>
      <c r="DT21" s="315"/>
      <c r="DU21" s="315"/>
      <c r="DV21" s="315"/>
      <c r="DW21" s="315"/>
      <c r="DX21" s="315"/>
      <c r="DY21" s="315"/>
      <c r="DZ21" s="315"/>
      <c r="EA21" s="315"/>
      <c r="EB21" s="315"/>
      <c r="EC21" s="315"/>
      <c r="ED21" s="315"/>
      <c r="EE21" s="315"/>
      <c r="EF21" s="315"/>
      <c r="EG21" s="315"/>
      <c r="EH21" s="315"/>
      <c r="EI21" s="315"/>
      <c r="EJ21" s="315"/>
      <c r="EK21" s="315"/>
      <c r="EL21" s="315"/>
      <c r="EM21" s="86"/>
      <c r="EN21" s="86"/>
      <c r="EO21" s="86"/>
      <c r="EP21" s="86"/>
      <c r="EQ21" s="86"/>
      <c r="ER21" s="89"/>
      <c r="ES21" s="89"/>
      <c r="ET21" s="89"/>
      <c r="EU21" s="89"/>
      <c r="EV21" s="86"/>
      <c r="EW21" s="86"/>
      <c r="EX21" s="89" t="s">
        <v>91</v>
      </c>
      <c r="EY21" s="86"/>
      <c r="EZ21" s="337"/>
      <c r="FA21" s="319"/>
      <c r="FB21" s="319"/>
      <c r="FC21" s="319"/>
      <c r="FD21" s="319"/>
      <c r="FE21" s="319"/>
      <c r="FF21" s="319"/>
      <c r="FG21" s="319"/>
      <c r="FH21" s="319"/>
      <c r="FI21" s="319"/>
      <c r="FJ21" s="319"/>
      <c r="FK21" s="338"/>
    </row>
    <row r="22" spans="1:167" s="19" customFormat="1" ht="3" customHeight="1" thickBo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6"/>
      <c r="AT22" s="86"/>
      <c r="AU22" s="86"/>
      <c r="AV22" s="86"/>
      <c r="AW22" s="86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86"/>
      <c r="EK22" s="86"/>
      <c r="EL22" s="86"/>
      <c r="EM22" s="86"/>
      <c r="EN22" s="86"/>
      <c r="EO22" s="86"/>
      <c r="EP22" s="86"/>
      <c r="EQ22" s="86"/>
      <c r="ER22" s="89"/>
      <c r="ES22" s="89"/>
      <c r="ET22" s="89"/>
      <c r="EU22" s="89"/>
      <c r="EV22" s="86"/>
      <c r="EW22" s="86"/>
      <c r="EX22" s="89"/>
      <c r="EY22" s="86"/>
      <c r="EZ22" s="334"/>
      <c r="FA22" s="335"/>
      <c r="FB22" s="335"/>
      <c r="FC22" s="335"/>
      <c r="FD22" s="335"/>
      <c r="FE22" s="335"/>
      <c r="FF22" s="335"/>
      <c r="FG22" s="335"/>
      <c r="FH22" s="335"/>
      <c r="FI22" s="335"/>
      <c r="FJ22" s="335"/>
      <c r="FK22" s="336"/>
    </row>
    <row r="23" spans="1:167" s="19" customFormat="1" ht="10.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86"/>
      <c r="AN23" s="95"/>
      <c r="AO23" s="96" t="s">
        <v>81</v>
      </c>
      <c r="AP23" s="95"/>
      <c r="AQ23" s="95"/>
      <c r="AR23" s="95"/>
      <c r="AS23" s="86"/>
      <c r="AT23" s="86"/>
      <c r="AU23" s="86"/>
      <c r="AV23" s="86"/>
      <c r="AW23" s="86"/>
      <c r="AX23" s="86"/>
      <c r="AY23" s="342"/>
      <c r="AZ23" s="343"/>
      <c r="BA23" s="343"/>
      <c r="BB23" s="343"/>
      <c r="BC23" s="343"/>
      <c r="BD23" s="343"/>
      <c r="BE23" s="343"/>
      <c r="BF23" s="343"/>
      <c r="BG23" s="343"/>
      <c r="BH23" s="343"/>
      <c r="BI23" s="343"/>
      <c r="BJ23" s="343"/>
      <c r="BK23" s="343"/>
      <c r="BL23" s="343"/>
      <c r="BM23" s="343"/>
      <c r="BN23" s="343"/>
      <c r="BO23" s="343"/>
      <c r="BP23" s="343"/>
      <c r="BQ23" s="343"/>
      <c r="BR23" s="343"/>
      <c r="BS23" s="343"/>
      <c r="BT23" s="343"/>
      <c r="BU23" s="343"/>
      <c r="BV23" s="343"/>
      <c r="BW23" s="343"/>
      <c r="BX23" s="343"/>
      <c r="BY23" s="343"/>
      <c r="BZ23" s="344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86"/>
      <c r="EK23" s="86"/>
      <c r="EL23" s="86"/>
      <c r="EM23" s="86"/>
      <c r="EN23" s="86"/>
      <c r="EO23" s="86"/>
      <c r="EP23" s="86"/>
      <c r="EQ23" s="86"/>
      <c r="ER23" s="89"/>
      <c r="ES23" s="89"/>
      <c r="ET23" s="89"/>
      <c r="EU23" s="89"/>
      <c r="EV23" s="86"/>
      <c r="EW23" s="86"/>
      <c r="EX23" s="89" t="s">
        <v>122</v>
      </c>
      <c r="EY23" s="86"/>
      <c r="EZ23" s="339"/>
      <c r="FA23" s="340"/>
      <c r="FB23" s="340"/>
      <c r="FC23" s="340"/>
      <c r="FD23" s="340"/>
      <c r="FE23" s="340"/>
      <c r="FF23" s="340"/>
      <c r="FG23" s="340"/>
      <c r="FH23" s="340"/>
      <c r="FI23" s="340"/>
      <c r="FJ23" s="340"/>
      <c r="FK23" s="341"/>
    </row>
    <row r="24" spans="1:167" s="19" customFormat="1" ht="3" customHeight="1" thickBo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86"/>
      <c r="AT24" s="86"/>
      <c r="AU24" s="86"/>
      <c r="AV24" s="86"/>
      <c r="AW24" s="86"/>
      <c r="AX24" s="86"/>
      <c r="AY24" s="345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  <c r="BW24" s="346"/>
      <c r="BX24" s="346"/>
      <c r="BY24" s="346"/>
      <c r="BZ24" s="347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86"/>
      <c r="EK24" s="86"/>
      <c r="EL24" s="86"/>
      <c r="EM24" s="86"/>
      <c r="EN24" s="86"/>
      <c r="EO24" s="86"/>
      <c r="EP24" s="86"/>
      <c r="EQ24" s="86"/>
      <c r="ER24" s="89"/>
      <c r="ES24" s="89"/>
      <c r="ET24" s="89"/>
      <c r="EU24" s="89"/>
      <c r="EV24" s="86"/>
      <c r="EW24" s="86"/>
      <c r="EX24" s="89"/>
      <c r="EY24" s="86"/>
      <c r="EZ24" s="337"/>
      <c r="FA24" s="319"/>
      <c r="FB24" s="319"/>
      <c r="FC24" s="319"/>
      <c r="FD24" s="319"/>
      <c r="FE24" s="319"/>
      <c r="FF24" s="319"/>
      <c r="FG24" s="319"/>
      <c r="FH24" s="319"/>
      <c r="FI24" s="319"/>
      <c r="FJ24" s="319"/>
      <c r="FK24" s="338"/>
    </row>
    <row r="25" spans="1:167" s="19" customFormat="1" ht="10.5" customHeight="1">
      <c r="A25" s="86" t="s">
        <v>123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86"/>
      <c r="AG25" s="86"/>
      <c r="AH25" s="86"/>
      <c r="AI25" s="86"/>
      <c r="AJ25" s="86"/>
      <c r="AK25" s="86"/>
      <c r="AL25" s="86"/>
      <c r="AM25" s="86"/>
      <c r="AN25" s="86"/>
      <c r="AO25" s="348"/>
      <c r="AP25" s="348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48"/>
      <c r="BB25" s="348"/>
      <c r="BC25" s="348"/>
      <c r="BD25" s="348"/>
      <c r="BE25" s="348"/>
      <c r="BF25" s="348"/>
      <c r="BG25" s="348"/>
      <c r="BH25" s="348"/>
      <c r="BI25" s="348"/>
      <c r="BJ25" s="348"/>
      <c r="BK25" s="348"/>
      <c r="BL25" s="348"/>
      <c r="BM25" s="348"/>
      <c r="BN25" s="348"/>
      <c r="BO25" s="348"/>
      <c r="BP25" s="348"/>
      <c r="BQ25" s="348"/>
      <c r="BR25" s="348"/>
      <c r="BS25" s="348"/>
      <c r="BT25" s="348"/>
      <c r="BU25" s="348"/>
      <c r="BV25" s="348"/>
      <c r="BW25" s="348"/>
      <c r="BX25" s="348"/>
      <c r="BY25" s="348"/>
      <c r="BZ25" s="348"/>
      <c r="CA25" s="348"/>
      <c r="CB25" s="348"/>
      <c r="CC25" s="348"/>
      <c r="CD25" s="348"/>
      <c r="CE25" s="348"/>
      <c r="CF25" s="348"/>
      <c r="CG25" s="348"/>
      <c r="CH25" s="348"/>
      <c r="CI25" s="348"/>
      <c r="CJ25" s="348"/>
      <c r="CK25" s="348"/>
      <c r="CL25" s="348"/>
      <c r="CM25" s="348"/>
      <c r="CN25" s="348"/>
      <c r="CO25" s="348"/>
      <c r="CP25" s="348"/>
      <c r="CQ25" s="348"/>
      <c r="CR25" s="348"/>
      <c r="CS25" s="348"/>
      <c r="CT25" s="348"/>
      <c r="CU25" s="348"/>
      <c r="CV25" s="348"/>
      <c r="CW25" s="348"/>
      <c r="CX25" s="348"/>
      <c r="CY25" s="348"/>
      <c r="CZ25" s="348"/>
      <c r="DA25" s="348"/>
      <c r="DB25" s="348"/>
      <c r="DC25" s="348"/>
      <c r="DD25" s="348"/>
      <c r="DE25" s="348"/>
      <c r="DF25" s="348"/>
      <c r="DG25" s="348"/>
      <c r="DH25" s="348"/>
      <c r="DI25" s="348"/>
      <c r="DJ25" s="348"/>
      <c r="DK25" s="348"/>
      <c r="DL25" s="348"/>
      <c r="DM25" s="348"/>
      <c r="DN25" s="348"/>
      <c r="DO25" s="348"/>
      <c r="DP25" s="348"/>
      <c r="DQ25" s="348"/>
      <c r="DR25" s="348"/>
      <c r="DS25" s="348"/>
      <c r="DT25" s="348"/>
      <c r="DU25" s="348"/>
      <c r="DV25" s="348"/>
      <c r="DW25" s="348"/>
      <c r="DX25" s="348"/>
      <c r="DY25" s="348"/>
      <c r="DZ25" s="348"/>
      <c r="EA25" s="348"/>
      <c r="EB25" s="348"/>
      <c r="EC25" s="348"/>
      <c r="ED25" s="348"/>
      <c r="EE25" s="348"/>
      <c r="EF25" s="348"/>
      <c r="EG25" s="348"/>
      <c r="EH25" s="348"/>
      <c r="EI25" s="348"/>
      <c r="EJ25" s="348"/>
      <c r="EK25" s="348"/>
      <c r="EL25" s="348"/>
      <c r="EM25" s="86"/>
      <c r="EN25" s="86"/>
      <c r="EO25" s="86"/>
      <c r="EP25" s="86"/>
      <c r="EQ25" s="86"/>
      <c r="ER25" s="89"/>
      <c r="ES25" s="89"/>
      <c r="ET25" s="89"/>
      <c r="EU25" s="89"/>
      <c r="EV25" s="86"/>
      <c r="EW25" s="86"/>
      <c r="EX25" s="94" t="s">
        <v>124</v>
      </c>
      <c r="EY25" s="86"/>
      <c r="EZ25" s="331"/>
      <c r="FA25" s="332"/>
      <c r="FB25" s="332"/>
      <c r="FC25" s="332"/>
      <c r="FD25" s="332"/>
      <c r="FE25" s="332"/>
      <c r="FF25" s="332"/>
      <c r="FG25" s="332"/>
      <c r="FH25" s="332"/>
      <c r="FI25" s="332"/>
      <c r="FJ25" s="332"/>
      <c r="FK25" s="333"/>
    </row>
    <row r="26" spans="1:167" s="19" customFormat="1" ht="10.5" customHeight="1">
      <c r="A26" s="86" t="s">
        <v>125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349"/>
      <c r="AP26" s="349"/>
      <c r="AQ26" s="349"/>
      <c r="AR26" s="349"/>
      <c r="AS26" s="349"/>
      <c r="AT26" s="349"/>
      <c r="AU26" s="349"/>
      <c r="AV26" s="349"/>
      <c r="AW26" s="349"/>
      <c r="AX26" s="349"/>
      <c r="AY26" s="349"/>
      <c r="AZ26" s="349"/>
      <c r="BA26" s="349"/>
      <c r="BB26" s="349"/>
      <c r="BC26" s="349"/>
      <c r="BD26" s="349"/>
      <c r="BE26" s="349"/>
      <c r="BF26" s="349"/>
      <c r="BG26" s="349"/>
      <c r="BH26" s="349"/>
      <c r="BI26" s="349"/>
      <c r="BJ26" s="349"/>
      <c r="BK26" s="349"/>
      <c r="BL26" s="349"/>
      <c r="BM26" s="349"/>
      <c r="BN26" s="349"/>
      <c r="BO26" s="349"/>
      <c r="BP26" s="349"/>
      <c r="BQ26" s="349"/>
      <c r="BR26" s="349"/>
      <c r="BS26" s="349"/>
      <c r="BT26" s="349"/>
      <c r="BU26" s="349"/>
      <c r="BV26" s="349"/>
      <c r="BW26" s="349"/>
      <c r="BX26" s="349"/>
      <c r="BY26" s="349"/>
      <c r="BZ26" s="349"/>
      <c r="CA26" s="349"/>
      <c r="CB26" s="349"/>
      <c r="CC26" s="349"/>
      <c r="CD26" s="349"/>
      <c r="CE26" s="349"/>
      <c r="CF26" s="349"/>
      <c r="CG26" s="349"/>
      <c r="CH26" s="349"/>
      <c r="CI26" s="349"/>
      <c r="CJ26" s="349"/>
      <c r="CK26" s="349"/>
      <c r="CL26" s="349"/>
      <c r="CM26" s="349"/>
      <c r="CN26" s="349"/>
      <c r="CO26" s="349"/>
      <c r="CP26" s="349"/>
      <c r="CQ26" s="349"/>
      <c r="CR26" s="349"/>
      <c r="CS26" s="349"/>
      <c r="CT26" s="349"/>
      <c r="CU26" s="349"/>
      <c r="CV26" s="349"/>
      <c r="CW26" s="349"/>
      <c r="CX26" s="349"/>
      <c r="CY26" s="349"/>
      <c r="CZ26" s="349"/>
      <c r="DA26" s="349"/>
      <c r="DB26" s="349"/>
      <c r="DC26" s="349"/>
      <c r="DD26" s="349"/>
      <c r="DE26" s="349"/>
      <c r="DF26" s="349"/>
      <c r="DG26" s="349"/>
      <c r="DH26" s="349"/>
      <c r="DI26" s="349"/>
      <c r="DJ26" s="349"/>
      <c r="DK26" s="349"/>
      <c r="DL26" s="349"/>
      <c r="DM26" s="349"/>
      <c r="DN26" s="349"/>
      <c r="DO26" s="349"/>
      <c r="DP26" s="349"/>
      <c r="DQ26" s="349"/>
      <c r="DR26" s="349"/>
      <c r="DS26" s="349"/>
      <c r="DT26" s="349"/>
      <c r="DU26" s="349"/>
      <c r="DV26" s="349"/>
      <c r="DW26" s="349"/>
      <c r="DX26" s="349"/>
      <c r="DY26" s="349"/>
      <c r="DZ26" s="349"/>
      <c r="EA26" s="349"/>
      <c r="EB26" s="349"/>
      <c r="EC26" s="349"/>
      <c r="ED26" s="349"/>
      <c r="EE26" s="349"/>
      <c r="EF26" s="349"/>
      <c r="EG26" s="349"/>
      <c r="EH26" s="349"/>
      <c r="EI26" s="349"/>
      <c r="EJ26" s="349"/>
      <c r="EK26" s="349"/>
      <c r="EL26" s="349"/>
      <c r="EM26" s="86"/>
      <c r="EN26" s="86"/>
      <c r="EO26" s="86"/>
      <c r="EP26" s="86"/>
      <c r="EQ26" s="86"/>
      <c r="ER26" s="89"/>
      <c r="ES26" s="89"/>
      <c r="ET26" s="89"/>
      <c r="EU26" s="89"/>
      <c r="EV26" s="86"/>
      <c r="EW26" s="86"/>
      <c r="EX26" s="89"/>
      <c r="EY26" s="86"/>
      <c r="EZ26" s="334"/>
      <c r="FA26" s="335"/>
      <c r="FB26" s="335"/>
      <c r="FC26" s="335"/>
      <c r="FD26" s="335"/>
      <c r="FE26" s="335"/>
      <c r="FF26" s="335"/>
      <c r="FG26" s="335"/>
      <c r="FH26" s="335"/>
      <c r="FI26" s="335"/>
      <c r="FJ26" s="335"/>
      <c r="FK26" s="336"/>
    </row>
    <row r="27" spans="1:167" s="19" customFormat="1" ht="10.5" customHeight="1">
      <c r="A27" s="86" t="s">
        <v>126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348"/>
      <c r="AP27" s="348"/>
      <c r="AQ27" s="348"/>
      <c r="AR27" s="348"/>
      <c r="AS27" s="348"/>
      <c r="AT27" s="348"/>
      <c r="AU27" s="348"/>
      <c r="AV27" s="348"/>
      <c r="AW27" s="348"/>
      <c r="AX27" s="348"/>
      <c r="AY27" s="348"/>
      <c r="AZ27" s="348"/>
      <c r="BA27" s="348"/>
      <c r="BB27" s="348"/>
      <c r="BC27" s="348"/>
      <c r="BD27" s="348"/>
      <c r="BE27" s="348"/>
      <c r="BF27" s="348"/>
      <c r="BG27" s="348"/>
      <c r="BH27" s="348"/>
      <c r="BI27" s="348"/>
      <c r="BJ27" s="348"/>
      <c r="BK27" s="348"/>
      <c r="BL27" s="348"/>
      <c r="BM27" s="348"/>
      <c r="BN27" s="348"/>
      <c r="BO27" s="348"/>
      <c r="BP27" s="348"/>
      <c r="BQ27" s="348"/>
      <c r="BR27" s="348"/>
      <c r="BS27" s="348"/>
      <c r="BT27" s="348"/>
      <c r="BU27" s="348"/>
      <c r="BV27" s="348"/>
      <c r="BW27" s="348"/>
      <c r="BX27" s="348"/>
      <c r="BY27" s="348"/>
      <c r="BZ27" s="348"/>
      <c r="CA27" s="348"/>
      <c r="CB27" s="348"/>
      <c r="CC27" s="348"/>
      <c r="CD27" s="348"/>
      <c r="CE27" s="348"/>
      <c r="CF27" s="348"/>
      <c r="CG27" s="348"/>
      <c r="CH27" s="348"/>
      <c r="CI27" s="348"/>
      <c r="CJ27" s="348"/>
      <c r="CK27" s="348"/>
      <c r="CL27" s="348"/>
      <c r="CM27" s="348"/>
      <c r="CN27" s="348"/>
      <c r="CO27" s="348"/>
      <c r="CP27" s="348"/>
      <c r="CQ27" s="348"/>
      <c r="CR27" s="348"/>
      <c r="CS27" s="348"/>
      <c r="CT27" s="348"/>
      <c r="CU27" s="348"/>
      <c r="CV27" s="348"/>
      <c r="CW27" s="348"/>
      <c r="CX27" s="348"/>
      <c r="CY27" s="348"/>
      <c r="CZ27" s="348"/>
      <c r="DA27" s="348"/>
      <c r="DB27" s="348"/>
      <c r="DC27" s="348"/>
      <c r="DD27" s="348"/>
      <c r="DE27" s="348"/>
      <c r="DF27" s="348"/>
      <c r="DG27" s="348"/>
      <c r="DH27" s="348"/>
      <c r="DI27" s="348"/>
      <c r="DJ27" s="348"/>
      <c r="DK27" s="348"/>
      <c r="DL27" s="348"/>
      <c r="DM27" s="348"/>
      <c r="DN27" s="348"/>
      <c r="DO27" s="348"/>
      <c r="DP27" s="348"/>
      <c r="DQ27" s="348"/>
      <c r="DR27" s="348"/>
      <c r="DS27" s="348"/>
      <c r="DT27" s="348"/>
      <c r="DU27" s="348"/>
      <c r="DV27" s="348"/>
      <c r="DW27" s="348"/>
      <c r="DX27" s="348"/>
      <c r="DY27" s="348"/>
      <c r="DZ27" s="348"/>
      <c r="EA27" s="348"/>
      <c r="EB27" s="348"/>
      <c r="EC27" s="348"/>
      <c r="ED27" s="348"/>
      <c r="EE27" s="348"/>
      <c r="EF27" s="348"/>
      <c r="EG27" s="348"/>
      <c r="EH27" s="348"/>
      <c r="EI27" s="348"/>
      <c r="EJ27" s="348"/>
      <c r="EK27" s="348"/>
      <c r="EL27" s="348"/>
      <c r="EM27" s="86"/>
      <c r="EN27" s="86"/>
      <c r="EO27" s="86"/>
      <c r="EP27" s="86"/>
      <c r="EQ27" s="86"/>
      <c r="ER27" s="89"/>
      <c r="ES27" s="89"/>
      <c r="ET27" s="89"/>
      <c r="EU27" s="89"/>
      <c r="EV27" s="86"/>
      <c r="EW27" s="86"/>
      <c r="EX27" s="89" t="s">
        <v>127</v>
      </c>
      <c r="EY27" s="86"/>
      <c r="EZ27" s="350"/>
      <c r="FA27" s="351"/>
      <c r="FB27" s="351"/>
      <c r="FC27" s="351"/>
      <c r="FD27" s="351"/>
      <c r="FE27" s="351"/>
      <c r="FF27" s="351"/>
      <c r="FG27" s="351"/>
      <c r="FH27" s="351"/>
      <c r="FI27" s="351"/>
      <c r="FJ27" s="351"/>
      <c r="FK27" s="352"/>
    </row>
    <row r="28" spans="1:167" s="19" customFormat="1" ht="10.5" customHeight="1">
      <c r="A28" s="86" t="s">
        <v>125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349"/>
      <c r="AP28" s="349"/>
      <c r="AQ28" s="349"/>
      <c r="AR28" s="349"/>
      <c r="AS28" s="349"/>
      <c r="AT28" s="349"/>
      <c r="AU28" s="349"/>
      <c r="AV28" s="349"/>
      <c r="AW28" s="349"/>
      <c r="AX28" s="349"/>
      <c r="AY28" s="349"/>
      <c r="AZ28" s="349"/>
      <c r="BA28" s="349"/>
      <c r="BB28" s="349"/>
      <c r="BC28" s="349"/>
      <c r="BD28" s="349"/>
      <c r="BE28" s="349"/>
      <c r="BF28" s="349"/>
      <c r="BG28" s="349"/>
      <c r="BH28" s="349"/>
      <c r="BI28" s="349"/>
      <c r="BJ28" s="349"/>
      <c r="BK28" s="349"/>
      <c r="BL28" s="349"/>
      <c r="BM28" s="349"/>
      <c r="BN28" s="349"/>
      <c r="BO28" s="349"/>
      <c r="BP28" s="349"/>
      <c r="BQ28" s="349"/>
      <c r="BR28" s="349"/>
      <c r="BS28" s="349"/>
      <c r="BT28" s="349"/>
      <c r="BU28" s="349"/>
      <c r="BV28" s="349"/>
      <c r="BW28" s="349"/>
      <c r="BX28" s="349"/>
      <c r="BY28" s="349"/>
      <c r="BZ28" s="349"/>
      <c r="CA28" s="349"/>
      <c r="CB28" s="349"/>
      <c r="CC28" s="349"/>
      <c r="CD28" s="349"/>
      <c r="CE28" s="349"/>
      <c r="CF28" s="349"/>
      <c r="CG28" s="349"/>
      <c r="CH28" s="349"/>
      <c r="CI28" s="349"/>
      <c r="CJ28" s="349"/>
      <c r="CK28" s="349"/>
      <c r="CL28" s="349"/>
      <c r="CM28" s="349"/>
      <c r="CN28" s="349"/>
      <c r="CO28" s="349"/>
      <c r="CP28" s="349"/>
      <c r="CQ28" s="349"/>
      <c r="CR28" s="349"/>
      <c r="CS28" s="349"/>
      <c r="CT28" s="349"/>
      <c r="CU28" s="349"/>
      <c r="CV28" s="349"/>
      <c r="CW28" s="349"/>
      <c r="CX28" s="349"/>
      <c r="CY28" s="349"/>
      <c r="CZ28" s="349"/>
      <c r="DA28" s="349"/>
      <c r="DB28" s="349"/>
      <c r="DC28" s="349"/>
      <c r="DD28" s="349"/>
      <c r="DE28" s="349"/>
      <c r="DF28" s="349"/>
      <c r="DG28" s="349"/>
      <c r="DH28" s="349"/>
      <c r="DI28" s="349"/>
      <c r="DJ28" s="349"/>
      <c r="DK28" s="349"/>
      <c r="DL28" s="349"/>
      <c r="DM28" s="349"/>
      <c r="DN28" s="349"/>
      <c r="DO28" s="349"/>
      <c r="DP28" s="349"/>
      <c r="DQ28" s="349"/>
      <c r="DR28" s="349"/>
      <c r="DS28" s="349"/>
      <c r="DT28" s="349"/>
      <c r="DU28" s="349"/>
      <c r="DV28" s="349"/>
      <c r="DW28" s="349"/>
      <c r="DX28" s="349"/>
      <c r="DY28" s="349"/>
      <c r="DZ28" s="349"/>
      <c r="EA28" s="349"/>
      <c r="EB28" s="349"/>
      <c r="EC28" s="349"/>
      <c r="ED28" s="349"/>
      <c r="EE28" s="349"/>
      <c r="EF28" s="349"/>
      <c r="EG28" s="349"/>
      <c r="EH28" s="349"/>
      <c r="EI28" s="349"/>
      <c r="EJ28" s="349"/>
      <c r="EK28" s="349"/>
      <c r="EL28" s="349"/>
      <c r="EM28" s="86"/>
      <c r="EN28" s="93"/>
      <c r="EO28" s="93"/>
      <c r="EP28" s="93"/>
      <c r="EQ28" s="93"/>
      <c r="ER28" s="94"/>
      <c r="ES28" s="94"/>
      <c r="ET28" s="94"/>
      <c r="EU28" s="94"/>
      <c r="EV28" s="86"/>
      <c r="EW28" s="93"/>
      <c r="EX28" s="86"/>
      <c r="EY28" s="86"/>
      <c r="EZ28" s="334"/>
      <c r="FA28" s="335"/>
      <c r="FB28" s="335"/>
      <c r="FC28" s="335"/>
      <c r="FD28" s="335"/>
      <c r="FE28" s="335"/>
      <c r="FF28" s="335"/>
      <c r="FG28" s="335"/>
      <c r="FH28" s="335"/>
      <c r="FI28" s="335"/>
      <c r="FJ28" s="335"/>
      <c r="FK28" s="336"/>
    </row>
    <row r="29" spans="1:167" s="19" customFormat="1" ht="10.5" customHeight="1">
      <c r="A29" s="86" t="s">
        <v>128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348"/>
      <c r="AP29" s="348"/>
      <c r="AQ29" s="348"/>
      <c r="AR29" s="348"/>
      <c r="AS29" s="348"/>
      <c r="AT29" s="348"/>
      <c r="AU29" s="348"/>
      <c r="AV29" s="348"/>
      <c r="AW29" s="348"/>
      <c r="AX29" s="348"/>
      <c r="AY29" s="348"/>
      <c r="AZ29" s="348"/>
      <c r="BA29" s="348"/>
      <c r="BB29" s="348"/>
      <c r="BC29" s="348"/>
      <c r="BD29" s="348"/>
      <c r="BE29" s="348"/>
      <c r="BF29" s="348"/>
      <c r="BG29" s="348"/>
      <c r="BH29" s="348"/>
      <c r="BI29" s="348"/>
      <c r="BJ29" s="348"/>
      <c r="BK29" s="348"/>
      <c r="BL29" s="348"/>
      <c r="BM29" s="348"/>
      <c r="BN29" s="348"/>
      <c r="BO29" s="348"/>
      <c r="BP29" s="348"/>
      <c r="BQ29" s="348"/>
      <c r="BR29" s="348"/>
      <c r="BS29" s="348"/>
      <c r="BT29" s="348"/>
      <c r="BU29" s="348"/>
      <c r="BV29" s="348"/>
      <c r="BW29" s="348"/>
      <c r="BX29" s="348"/>
      <c r="BY29" s="348"/>
      <c r="BZ29" s="348"/>
      <c r="CA29" s="348"/>
      <c r="CB29" s="348"/>
      <c r="CC29" s="348"/>
      <c r="CD29" s="348"/>
      <c r="CE29" s="348"/>
      <c r="CF29" s="348"/>
      <c r="CG29" s="348"/>
      <c r="CH29" s="348"/>
      <c r="CI29" s="348"/>
      <c r="CJ29" s="348"/>
      <c r="CK29" s="348"/>
      <c r="CL29" s="348"/>
      <c r="CM29" s="348"/>
      <c r="CN29" s="348"/>
      <c r="CO29" s="348"/>
      <c r="CP29" s="348"/>
      <c r="CQ29" s="348"/>
      <c r="CR29" s="348"/>
      <c r="CS29" s="348"/>
      <c r="CT29" s="348"/>
      <c r="CU29" s="348"/>
      <c r="CV29" s="348"/>
      <c r="CW29" s="348"/>
      <c r="CX29" s="348"/>
      <c r="CY29" s="348"/>
      <c r="CZ29" s="348"/>
      <c r="DA29" s="348"/>
      <c r="DB29" s="348"/>
      <c r="DC29" s="348"/>
      <c r="DD29" s="348"/>
      <c r="DE29" s="348"/>
      <c r="DF29" s="348"/>
      <c r="DG29" s="348"/>
      <c r="DH29" s="348"/>
      <c r="DI29" s="348"/>
      <c r="DJ29" s="348"/>
      <c r="DK29" s="348"/>
      <c r="DL29" s="348"/>
      <c r="DM29" s="348"/>
      <c r="DN29" s="348"/>
      <c r="DO29" s="348"/>
      <c r="DP29" s="348"/>
      <c r="DQ29" s="348"/>
      <c r="DR29" s="348"/>
      <c r="DS29" s="348"/>
      <c r="DT29" s="348"/>
      <c r="DU29" s="348"/>
      <c r="DV29" s="348"/>
      <c r="DW29" s="348"/>
      <c r="DX29" s="348"/>
      <c r="DY29" s="348"/>
      <c r="DZ29" s="348"/>
      <c r="EA29" s="348"/>
      <c r="EB29" s="348"/>
      <c r="EC29" s="348"/>
      <c r="ED29" s="348"/>
      <c r="EE29" s="348"/>
      <c r="EF29" s="348"/>
      <c r="EG29" s="348"/>
      <c r="EH29" s="348"/>
      <c r="EI29" s="348"/>
      <c r="EJ29" s="348"/>
      <c r="EK29" s="348"/>
      <c r="EL29" s="348"/>
      <c r="EM29" s="86"/>
      <c r="EN29" s="93"/>
      <c r="EO29" s="93"/>
      <c r="EP29" s="93"/>
      <c r="EQ29" s="93"/>
      <c r="ER29" s="94"/>
      <c r="ES29" s="94"/>
      <c r="ET29" s="94"/>
      <c r="EU29" s="94"/>
      <c r="EV29" s="86"/>
      <c r="EW29" s="93"/>
      <c r="EX29" s="89" t="s">
        <v>91</v>
      </c>
      <c r="EY29" s="86"/>
      <c r="EZ29" s="337"/>
      <c r="FA29" s="319"/>
      <c r="FB29" s="319"/>
      <c r="FC29" s="319"/>
      <c r="FD29" s="319"/>
      <c r="FE29" s="319"/>
      <c r="FF29" s="319"/>
      <c r="FG29" s="319"/>
      <c r="FH29" s="319"/>
      <c r="FI29" s="319"/>
      <c r="FJ29" s="319"/>
      <c r="FK29" s="338"/>
    </row>
    <row r="30" spans="1:167" s="19" customFormat="1" ht="10.5" customHeight="1">
      <c r="A30" s="86" t="s">
        <v>129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3"/>
      <c r="EK30" s="93"/>
      <c r="EL30" s="93"/>
      <c r="EM30" s="93"/>
      <c r="EN30" s="93"/>
      <c r="EO30" s="93"/>
      <c r="EP30" s="93"/>
      <c r="EQ30" s="93"/>
      <c r="ER30" s="94"/>
      <c r="ES30" s="94"/>
      <c r="ET30" s="94"/>
      <c r="EU30" s="94"/>
      <c r="EV30" s="86"/>
      <c r="EW30" s="93"/>
      <c r="EX30" s="89" t="s">
        <v>92</v>
      </c>
      <c r="EY30" s="86"/>
      <c r="EZ30" s="350"/>
      <c r="FA30" s="351"/>
      <c r="FB30" s="351"/>
      <c r="FC30" s="351"/>
      <c r="FD30" s="351"/>
      <c r="FE30" s="351"/>
      <c r="FF30" s="351"/>
      <c r="FG30" s="351"/>
      <c r="FH30" s="351"/>
      <c r="FI30" s="351"/>
      <c r="FJ30" s="351"/>
      <c r="FK30" s="352"/>
    </row>
    <row r="31" spans="1:167" s="19" customFormat="1" ht="10.5" customHeight="1" thickBo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3"/>
      <c r="EK31" s="93"/>
      <c r="EL31" s="93"/>
      <c r="EM31" s="93"/>
      <c r="EN31" s="93"/>
      <c r="EO31" s="93"/>
      <c r="EP31" s="93"/>
      <c r="EQ31" s="93"/>
      <c r="ER31" s="94"/>
      <c r="ES31" s="94"/>
      <c r="ET31" s="94"/>
      <c r="EU31" s="94"/>
      <c r="EV31" s="86"/>
      <c r="EW31" s="93"/>
      <c r="EX31" s="89" t="s">
        <v>130</v>
      </c>
      <c r="EY31" s="86"/>
      <c r="EZ31" s="353"/>
      <c r="FA31" s="354"/>
      <c r="FB31" s="354"/>
      <c r="FC31" s="354"/>
      <c r="FD31" s="354"/>
      <c r="FE31" s="354"/>
      <c r="FF31" s="354"/>
      <c r="FG31" s="354"/>
      <c r="FH31" s="354"/>
      <c r="FI31" s="354"/>
      <c r="FJ31" s="354"/>
      <c r="FK31" s="355"/>
    </row>
    <row r="32" spans="1:167" s="17" customFormat="1" ht="10.5" customHeight="1" thickBo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317" t="s">
        <v>131</v>
      </c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9"/>
      <c r="EK32" s="99"/>
      <c r="EL32" s="99"/>
      <c r="EM32" s="99"/>
      <c r="EN32" s="99"/>
      <c r="EO32" s="99"/>
      <c r="EP32" s="99"/>
      <c r="EQ32" s="99"/>
      <c r="ER32" s="100"/>
      <c r="ES32" s="100"/>
      <c r="ET32" s="100"/>
      <c r="EU32" s="100"/>
      <c r="EV32" s="84"/>
      <c r="EW32" s="99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</row>
    <row r="33" spans="1:167" s="19" customFormat="1" ht="12" thickBo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102"/>
      <c r="AY33" s="102"/>
      <c r="AZ33" s="102"/>
      <c r="BA33" s="102"/>
      <c r="BB33" s="102"/>
      <c r="BC33" s="86"/>
      <c r="BD33" s="86"/>
      <c r="BE33" s="86"/>
      <c r="BF33" s="86"/>
      <c r="BG33" s="86"/>
      <c r="BH33" s="86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86"/>
      <c r="BX33" s="86"/>
      <c r="BY33" s="86"/>
      <c r="BZ33" s="86"/>
      <c r="CA33" s="86"/>
      <c r="CB33" s="97"/>
      <c r="CC33" s="97"/>
      <c r="CD33" s="97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86"/>
      <c r="EI33" s="97"/>
      <c r="EJ33" s="86"/>
      <c r="EK33" s="86"/>
      <c r="EL33" s="94" t="s">
        <v>35</v>
      </c>
      <c r="EM33" s="86"/>
      <c r="EN33" s="356"/>
      <c r="EO33" s="357"/>
      <c r="EP33" s="357"/>
      <c r="EQ33" s="357"/>
      <c r="ER33" s="357"/>
      <c r="ES33" s="357"/>
      <c r="ET33" s="357"/>
      <c r="EU33" s="357"/>
      <c r="EV33" s="357"/>
      <c r="EW33" s="357"/>
      <c r="EX33" s="357"/>
      <c r="EY33" s="357"/>
      <c r="EZ33" s="357"/>
      <c r="FA33" s="357"/>
      <c r="FB33" s="357"/>
      <c r="FC33" s="357"/>
      <c r="FD33" s="357"/>
      <c r="FE33" s="357"/>
      <c r="FF33" s="357"/>
      <c r="FG33" s="357"/>
      <c r="FH33" s="357"/>
      <c r="FI33" s="357"/>
      <c r="FJ33" s="357"/>
      <c r="FK33" s="358"/>
    </row>
    <row r="34" spans="1:167" s="19" customFormat="1" ht="4.5" customHeight="1">
      <c r="A34" s="9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3"/>
      <c r="EK34" s="93"/>
      <c r="EL34" s="93"/>
      <c r="EM34" s="93"/>
      <c r="EN34" s="93"/>
      <c r="EO34" s="93"/>
      <c r="EP34" s="93"/>
      <c r="EQ34" s="93"/>
      <c r="ER34" s="94"/>
      <c r="ES34" s="94"/>
      <c r="ET34" s="94"/>
      <c r="EU34" s="94"/>
      <c r="EV34" s="86"/>
      <c r="EW34" s="9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</row>
    <row r="35" spans="1:167" s="19" customFormat="1" ht="10.5" customHeight="1">
      <c r="A35" s="359" t="s">
        <v>70</v>
      </c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1" t="s">
        <v>132</v>
      </c>
      <c r="AF35" s="360"/>
      <c r="AG35" s="360"/>
      <c r="AH35" s="360"/>
      <c r="AI35" s="360"/>
      <c r="AJ35" s="360"/>
      <c r="AK35" s="360"/>
      <c r="AL35" s="360"/>
      <c r="AM35" s="360"/>
      <c r="AN35" s="360"/>
      <c r="AO35" s="362" t="s">
        <v>133</v>
      </c>
      <c r="AP35" s="363"/>
      <c r="AQ35" s="363"/>
      <c r="AR35" s="363"/>
      <c r="AS35" s="363"/>
      <c r="AT35" s="363"/>
      <c r="AU35" s="363"/>
      <c r="AV35" s="363"/>
      <c r="AW35" s="363"/>
      <c r="AX35" s="363"/>
      <c r="AY35" s="361" t="s">
        <v>71</v>
      </c>
      <c r="AZ35" s="360"/>
      <c r="BA35" s="360"/>
      <c r="BB35" s="360"/>
      <c r="BC35" s="360"/>
      <c r="BD35" s="360"/>
      <c r="BE35" s="360"/>
      <c r="BF35" s="360"/>
      <c r="BG35" s="360"/>
      <c r="BH35" s="360"/>
      <c r="BI35" s="364" t="s">
        <v>134</v>
      </c>
      <c r="BJ35" s="365"/>
      <c r="BK35" s="365"/>
      <c r="BL35" s="365"/>
      <c r="BM35" s="365"/>
      <c r="BN35" s="365"/>
      <c r="BO35" s="365"/>
      <c r="BP35" s="365"/>
      <c r="BQ35" s="365"/>
      <c r="BR35" s="365"/>
      <c r="BS35" s="365"/>
      <c r="BT35" s="365"/>
      <c r="BU35" s="365"/>
      <c r="BV35" s="365"/>
      <c r="BW35" s="365"/>
      <c r="BX35" s="365"/>
      <c r="BY35" s="365"/>
      <c r="BZ35" s="365"/>
      <c r="CA35" s="365"/>
      <c r="CB35" s="365"/>
      <c r="CC35" s="365"/>
      <c r="CD35" s="365"/>
      <c r="CE35" s="365"/>
      <c r="CF35" s="365"/>
      <c r="CG35" s="365"/>
      <c r="CH35" s="365"/>
      <c r="CI35" s="365"/>
      <c r="CJ35" s="365"/>
      <c r="CK35" s="365"/>
      <c r="CL35" s="365"/>
      <c r="CM35" s="366"/>
      <c r="CN35" s="367" t="s">
        <v>72</v>
      </c>
      <c r="CO35" s="368"/>
      <c r="CP35" s="368"/>
      <c r="CQ35" s="368"/>
      <c r="CR35" s="368"/>
      <c r="CS35" s="368"/>
      <c r="CT35" s="368"/>
      <c r="CU35" s="368"/>
      <c r="CV35" s="368"/>
      <c r="CW35" s="368"/>
      <c r="CX35" s="368"/>
      <c r="CY35" s="368"/>
      <c r="CZ35" s="368"/>
      <c r="DA35" s="368"/>
      <c r="DB35" s="368"/>
      <c r="DC35" s="368"/>
      <c r="DD35" s="368"/>
      <c r="DE35" s="368"/>
      <c r="DF35" s="368"/>
      <c r="DG35" s="368"/>
      <c r="DH35" s="368"/>
      <c r="DI35" s="368"/>
      <c r="DJ35" s="368"/>
      <c r="DK35" s="368"/>
      <c r="DL35" s="368"/>
      <c r="DM35" s="368"/>
      <c r="DN35" s="368"/>
      <c r="DO35" s="369"/>
      <c r="DP35" s="376" t="s">
        <v>73</v>
      </c>
      <c r="DQ35" s="377"/>
      <c r="DR35" s="377"/>
      <c r="DS35" s="377"/>
      <c r="DT35" s="377"/>
      <c r="DU35" s="377"/>
      <c r="DV35" s="377"/>
      <c r="DW35" s="377"/>
      <c r="DX35" s="377"/>
      <c r="DY35" s="377"/>
      <c r="DZ35" s="377"/>
      <c r="EA35" s="377"/>
      <c r="EB35" s="377"/>
      <c r="EC35" s="377"/>
      <c r="ED35" s="377"/>
      <c r="EE35" s="377"/>
      <c r="EF35" s="377"/>
      <c r="EG35" s="377"/>
      <c r="EH35" s="377"/>
      <c r="EI35" s="377"/>
      <c r="EJ35" s="377"/>
      <c r="EK35" s="377"/>
      <c r="EL35" s="377"/>
      <c r="EM35" s="377"/>
      <c r="EN35" s="377"/>
      <c r="EO35" s="377"/>
      <c r="EP35" s="377"/>
      <c r="EQ35" s="377"/>
      <c r="ER35" s="377"/>
      <c r="ES35" s="377"/>
      <c r="ET35" s="377"/>
      <c r="EU35" s="377"/>
      <c r="EV35" s="377"/>
      <c r="EW35" s="377"/>
      <c r="EX35" s="377"/>
      <c r="EY35" s="377"/>
      <c r="EZ35" s="377"/>
      <c r="FA35" s="377"/>
      <c r="FB35" s="377"/>
      <c r="FC35" s="377"/>
      <c r="FD35" s="377"/>
      <c r="FE35" s="377"/>
      <c r="FF35" s="377"/>
      <c r="FG35" s="377"/>
      <c r="FH35" s="377"/>
      <c r="FI35" s="377"/>
      <c r="FJ35" s="377"/>
      <c r="FK35" s="377"/>
    </row>
    <row r="36" spans="1:167" s="19" customFormat="1" ht="10.5" customHeight="1">
      <c r="A36" s="359"/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1"/>
      <c r="AF36" s="360"/>
      <c r="AG36" s="360"/>
      <c r="AH36" s="360"/>
      <c r="AI36" s="360"/>
      <c r="AJ36" s="360"/>
      <c r="AK36" s="360"/>
      <c r="AL36" s="360"/>
      <c r="AM36" s="360"/>
      <c r="AN36" s="360"/>
      <c r="AO36" s="362"/>
      <c r="AP36" s="363"/>
      <c r="AQ36" s="363"/>
      <c r="AR36" s="363"/>
      <c r="AS36" s="363"/>
      <c r="AT36" s="363"/>
      <c r="AU36" s="363"/>
      <c r="AV36" s="363"/>
      <c r="AW36" s="363"/>
      <c r="AX36" s="363"/>
      <c r="AY36" s="361"/>
      <c r="AZ36" s="360"/>
      <c r="BA36" s="360"/>
      <c r="BB36" s="360"/>
      <c r="BC36" s="360"/>
      <c r="BD36" s="360"/>
      <c r="BE36" s="360"/>
      <c r="BF36" s="360"/>
      <c r="BG36" s="360"/>
      <c r="BH36" s="360"/>
      <c r="BI36" s="382" t="s">
        <v>135</v>
      </c>
      <c r="BJ36" s="314"/>
      <c r="BK36" s="314"/>
      <c r="BL36" s="314"/>
      <c r="BM36" s="314"/>
      <c r="BN36" s="314"/>
      <c r="BO36" s="314"/>
      <c r="BP36" s="314"/>
      <c r="BQ36" s="314"/>
      <c r="BR36" s="314"/>
      <c r="BS36" s="314"/>
      <c r="BT36" s="314"/>
      <c r="BU36" s="314"/>
      <c r="BV36" s="314"/>
      <c r="BW36" s="314"/>
      <c r="BX36" s="314"/>
      <c r="BY36" s="314"/>
      <c r="BZ36" s="314"/>
      <c r="CA36" s="314"/>
      <c r="CB36" s="314"/>
      <c r="CC36" s="314"/>
      <c r="CD36" s="314"/>
      <c r="CE36" s="314"/>
      <c r="CF36" s="314"/>
      <c r="CG36" s="314"/>
      <c r="CH36" s="314"/>
      <c r="CI36" s="314"/>
      <c r="CJ36" s="314"/>
      <c r="CK36" s="314"/>
      <c r="CL36" s="314"/>
      <c r="CM36" s="383"/>
      <c r="CN36" s="370"/>
      <c r="CO36" s="371"/>
      <c r="CP36" s="371"/>
      <c r="CQ36" s="371"/>
      <c r="CR36" s="371"/>
      <c r="CS36" s="371"/>
      <c r="CT36" s="371"/>
      <c r="CU36" s="371"/>
      <c r="CV36" s="371"/>
      <c r="CW36" s="371"/>
      <c r="CX36" s="371"/>
      <c r="CY36" s="371"/>
      <c r="CZ36" s="371"/>
      <c r="DA36" s="371"/>
      <c r="DB36" s="371"/>
      <c r="DC36" s="371"/>
      <c r="DD36" s="371"/>
      <c r="DE36" s="371"/>
      <c r="DF36" s="371"/>
      <c r="DG36" s="371"/>
      <c r="DH36" s="371"/>
      <c r="DI36" s="371"/>
      <c r="DJ36" s="371"/>
      <c r="DK36" s="371"/>
      <c r="DL36" s="371"/>
      <c r="DM36" s="371"/>
      <c r="DN36" s="371"/>
      <c r="DO36" s="372"/>
      <c r="DP36" s="378"/>
      <c r="DQ36" s="379"/>
      <c r="DR36" s="379"/>
      <c r="DS36" s="379"/>
      <c r="DT36" s="379"/>
      <c r="DU36" s="379"/>
      <c r="DV36" s="379"/>
      <c r="DW36" s="379"/>
      <c r="DX36" s="379"/>
      <c r="DY36" s="379"/>
      <c r="DZ36" s="379"/>
      <c r="EA36" s="379"/>
      <c r="EB36" s="379"/>
      <c r="EC36" s="379"/>
      <c r="ED36" s="379"/>
      <c r="EE36" s="379"/>
      <c r="EF36" s="379"/>
      <c r="EG36" s="379"/>
      <c r="EH36" s="379"/>
      <c r="EI36" s="379"/>
      <c r="EJ36" s="379"/>
      <c r="EK36" s="379"/>
      <c r="EL36" s="379"/>
      <c r="EM36" s="379"/>
      <c r="EN36" s="379"/>
      <c r="EO36" s="379"/>
      <c r="EP36" s="379"/>
      <c r="EQ36" s="379"/>
      <c r="ER36" s="379"/>
      <c r="ES36" s="379"/>
      <c r="ET36" s="379"/>
      <c r="EU36" s="379"/>
      <c r="EV36" s="379"/>
      <c r="EW36" s="379"/>
      <c r="EX36" s="379"/>
      <c r="EY36" s="379"/>
      <c r="EZ36" s="379"/>
      <c r="FA36" s="379"/>
      <c r="FB36" s="379"/>
      <c r="FC36" s="379"/>
      <c r="FD36" s="379"/>
      <c r="FE36" s="379"/>
      <c r="FF36" s="379"/>
      <c r="FG36" s="379"/>
      <c r="FH36" s="379"/>
      <c r="FI36" s="379"/>
      <c r="FJ36" s="379"/>
      <c r="FK36" s="379"/>
    </row>
    <row r="37" spans="1:167" s="23" customFormat="1" ht="10.5" customHeight="1">
      <c r="A37" s="359"/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104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9" t="s">
        <v>136</v>
      </c>
      <c r="CB37" s="322"/>
      <c r="CC37" s="322"/>
      <c r="CD37" s="322"/>
      <c r="CE37" s="86" t="s">
        <v>89</v>
      </c>
      <c r="CF37" s="86"/>
      <c r="CG37" s="86"/>
      <c r="CH37" s="86"/>
      <c r="CI37" s="86"/>
      <c r="CJ37" s="86"/>
      <c r="CK37" s="86"/>
      <c r="CL37" s="86"/>
      <c r="CM37" s="105"/>
      <c r="CN37" s="370"/>
      <c r="CO37" s="371"/>
      <c r="CP37" s="371"/>
      <c r="CQ37" s="371"/>
      <c r="CR37" s="371"/>
      <c r="CS37" s="371"/>
      <c r="CT37" s="371"/>
      <c r="CU37" s="371"/>
      <c r="CV37" s="371"/>
      <c r="CW37" s="371"/>
      <c r="CX37" s="371"/>
      <c r="CY37" s="371"/>
      <c r="CZ37" s="371"/>
      <c r="DA37" s="371"/>
      <c r="DB37" s="371"/>
      <c r="DC37" s="371"/>
      <c r="DD37" s="371"/>
      <c r="DE37" s="371"/>
      <c r="DF37" s="371"/>
      <c r="DG37" s="371"/>
      <c r="DH37" s="371"/>
      <c r="DI37" s="371"/>
      <c r="DJ37" s="371"/>
      <c r="DK37" s="371"/>
      <c r="DL37" s="371"/>
      <c r="DM37" s="371"/>
      <c r="DN37" s="371"/>
      <c r="DO37" s="372"/>
      <c r="DP37" s="378"/>
      <c r="DQ37" s="379"/>
      <c r="DR37" s="379"/>
      <c r="DS37" s="379"/>
      <c r="DT37" s="379"/>
      <c r="DU37" s="379"/>
      <c r="DV37" s="379"/>
      <c r="DW37" s="379"/>
      <c r="DX37" s="379"/>
      <c r="DY37" s="379"/>
      <c r="DZ37" s="379"/>
      <c r="EA37" s="379"/>
      <c r="EB37" s="379"/>
      <c r="EC37" s="379"/>
      <c r="ED37" s="379"/>
      <c r="EE37" s="379"/>
      <c r="EF37" s="379"/>
      <c r="EG37" s="379"/>
      <c r="EH37" s="379"/>
      <c r="EI37" s="379"/>
      <c r="EJ37" s="379"/>
      <c r="EK37" s="379"/>
      <c r="EL37" s="379"/>
      <c r="EM37" s="379"/>
      <c r="EN37" s="379"/>
      <c r="EO37" s="379"/>
      <c r="EP37" s="379"/>
      <c r="EQ37" s="379"/>
      <c r="ER37" s="379"/>
      <c r="ES37" s="379"/>
      <c r="ET37" s="379"/>
      <c r="EU37" s="379"/>
      <c r="EV37" s="379"/>
      <c r="EW37" s="379"/>
      <c r="EX37" s="379"/>
      <c r="EY37" s="379"/>
      <c r="EZ37" s="379"/>
      <c r="FA37" s="379"/>
      <c r="FB37" s="379"/>
      <c r="FC37" s="379"/>
      <c r="FD37" s="379"/>
      <c r="FE37" s="379"/>
      <c r="FF37" s="379"/>
      <c r="FG37" s="379"/>
      <c r="FH37" s="379"/>
      <c r="FI37" s="379"/>
      <c r="FJ37" s="379"/>
      <c r="FK37" s="379"/>
    </row>
    <row r="38" spans="1:167" s="23" customFormat="1" ht="3" customHeight="1">
      <c r="A38" s="359"/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3"/>
      <c r="AP38" s="363"/>
      <c r="AQ38" s="363"/>
      <c r="AR38" s="363"/>
      <c r="AS38" s="363"/>
      <c r="AT38" s="363"/>
      <c r="AU38" s="363"/>
      <c r="AV38" s="363"/>
      <c r="AW38" s="363"/>
      <c r="AX38" s="363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106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8"/>
      <c r="CN38" s="373"/>
      <c r="CO38" s="374"/>
      <c r="CP38" s="374"/>
      <c r="CQ38" s="374"/>
      <c r="CR38" s="374"/>
      <c r="CS38" s="374"/>
      <c r="CT38" s="374"/>
      <c r="CU38" s="374"/>
      <c r="CV38" s="374"/>
      <c r="CW38" s="374"/>
      <c r="CX38" s="374"/>
      <c r="CY38" s="374"/>
      <c r="CZ38" s="374"/>
      <c r="DA38" s="374"/>
      <c r="DB38" s="374"/>
      <c r="DC38" s="374"/>
      <c r="DD38" s="374"/>
      <c r="DE38" s="374"/>
      <c r="DF38" s="374"/>
      <c r="DG38" s="374"/>
      <c r="DH38" s="374"/>
      <c r="DI38" s="374"/>
      <c r="DJ38" s="374"/>
      <c r="DK38" s="374"/>
      <c r="DL38" s="374"/>
      <c r="DM38" s="374"/>
      <c r="DN38" s="374"/>
      <c r="DO38" s="375"/>
      <c r="DP38" s="380"/>
      <c r="DQ38" s="381"/>
      <c r="DR38" s="381"/>
      <c r="DS38" s="381"/>
      <c r="DT38" s="381"/>
      <c r="DU38" s="381"/>
      <c r="DV38" s="381"/>
      <c r="DW38" s="381"/>
      <c r="DX38" s="381"/>
      <c r="DY38" s="381"/>
      <c r="DZ38" s="381"/>
      <c r="EA38" s="381"/>
      <c r="EB38" s="381"/>
      <c r="EC38" s="381"/>
      <c r="ED38" s="381"/>
      <c r="EE38" s="381"/>
      <c r="EF38" s="381"/>
      <c r="EG38" s="381"/>
      <c r="EH38" s="381"/>
      <c r="EI38" s="381"/>
      <c r="EJ38" s="381"/>
      <c r="EK38" s="381"/>
      <c r="EL38" s="381"/>
      <c r="EM38" s="381"/>
      <c r="EN38" s="381"/>
      <c r="EO38" s="381"/>
      <c r="EP38" s="381"/>
      <c r="EQ38" s="381"/>
      <c r="ER38" s="381"/>
      <c r="ES38" s="381"/>
      <c r="ET38" s="381"/>
      <c r="EU38" s="381"/>
      <c r="EV38" s="381"/>
      <c r="EW38" s="381"/>
      <c r="EX38" s="381"/>
      <c r="EY38" s="381"/>
      <c r="EZ38" s="381"/>
      <c r="FA38" s="381"/>
      <c r="FB38" s="381"/>
      <c r="FC38" s="381"/>
      <c r="FD38" s="381"/>
      <c r="FE38" s="381"/>
      <c r="FF38" s="381"/>
      <c r="FG38" s="381"/>
      <c r="FH38" s="381"/>
      <c r="FI38" s="381"/>
      <c r="FJ38" s="381"/>
      <c r="FK38" s="381"/>
    </row>
    <row r="39" spans="1:167" s="23" customFormat="1" ht="14.25" customHeight="1">
      <c r="A39" s="359"/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84" t="s">
        <v>74</v>
      </c>
      <c r="BJ39" s="384"/>
      <c r="BK39" s="384"/>
      <c r="BL39" s="384"/>
      <c r="BM39" s="384"/>
      <c r="BN39" s="384"/>
      <c r="BO39" s="384"/>
      <c r="BP39" s="384"/>
      <c r="BQ39" s="384"/>
      <c r="BR39" s="384"/>
      <c r="BS39" s="384" t="s">
        <v>75</v>
      </c>
      <c r="BT39" s="384"/>
      <c r="BU39" s="384"/>
      <c r="BV39" s="384"/>
      <c r="BW39" s="384"/>
      <c r="BX39" s="384"/>
      <c r="BY39" s="384"/>
      <c r="BZ39" s="384"/>
      <c r="CA39" s="384"/>
      <c r="CB39" s="384"/>
      <c r="CC39" s="384"/>
      <c r="CD39" s="384"/>
      <c r="CE39" s="384"/>
      <c r="CF39" s="384"/>
      <c r="CG39" s="384"/>
      <c r="CH39" s="384"/>
      <c r="CI39" s="384"/>
      <c r="CJ39" s="384"/>
      <c r="CK39" s="384"/>
      <c r="CL39" s="384"/>
      <c r="CM39" s="384"/>
      <c r="CN39" s="385" t="s">
        <v>74</v>
      </c>
      <c r="CO39" s="386"/>
      <c r="CP39" s="386"/>
      <c r="CQ39" s="386"/>
      <c r="CR39" s="386"/>
      <c r="CS39" s="386"/>
      <c r="CT39" s="386"/>
      <c r="CU39" s="386"/>
      <c r="CV39" s="386"/>
      <c r="CW39" s="386"/>
      <c r="CX39" s="386"/>
      <c r="CY39" s="386"/>
      <c r="CZ39" s="386"/>
      <c r="DA39" s="387"/>
      <c r="DB39" s="385" t="s">
        <v>75</v>
      </c>
      <c r="DC39" s="386"/>
      <c r="DD39" s="386"/>
      <c r="DE39" s="386"/>
      <c r="DF39" s="386"/>
      <c r="DG39" s="386"/>
      <c r="DH39" s="386"/>
      <c r="DI39" s="386"/>
      <c r="DJ39" s="386"/>
      <c r="DK39" s="386"/>
      <c r="DL39" s="386"/>
      <c r="DM39" s="386"/>
      <c r="DN39" s="386"/>
      <c r="DO39" s="387"/>
      <c r="DP39" s="384" t="s">
        <v>76</v>
      </c>
      <c r="DQ39" s="384"/>
      <c r="DR39" s="384"/>
      <c r="DS39" s="384"/>
      <c r="DT39" s="384"/>
      <c r="DU39" s="384"/>
      <c r="DV39" s="384"/>
      <c r="DW39" s="384"/>
      <c r="DX39" s="384"/>
      <c r="DY39" s="384"/>
      <c r="DZ39" s="384"/>
      <c r="EA39" s="384"/>
      <c r="EB39" s="384"/>
      <c r="EC39" s="384"/>
      <c r="ED39" s="384"/>
      <c r="EE39" s="384"/>
      <c r="EF39" s="384"/>
      <c r="EG39" s="384"/>
      <c r="EH39" s="384"/>
      <c r="EI39" s="384"/>
      <c r="EJ39" s="384"/>
      <c r="EK39" s="384"/>
      <c r="EL39" s="384"/>
      <c r="EM39" s="384"/>
      <c r="EN39" s="384" t="s">
        <v>77</v>
      </c>
      <c r="EO39" s="384"/>
      <c r="EP39" s="384"/>
      <c r="EQ39" s="384"/>
      <c r="ER39" s="384"/>
      <c r="ES39" s="384"/>
      <c r="ET39" s="384"/>
      <c r="EU39" s="384"/>
      <c r="EV39" s="384"/>
      <c r="EW39" s="384"/>
      <c r="EX39" s="384"/>
      <c r="EY39" s="384"/>
      <c r="EZ39" s="384"/>
      <c r="FA39" s="384"/>
      <c r="FB39" s="384"/>
      <c r="FC39" s="384"/>
      <c r="FD39" s="384"/>
      <c r="FE39" s="384"/>
      <c r="FF39" s="384"/>
      <c r="FG39" s="384"/>
      <c r="FH39" s="384"/>
      <c r="FI39" s="384"/>
      <c r="FJ39" s="384"/>
      <c r="FK39" s="385"/>
    </row>
    <row r="40" spans="1:167" s="19" customFormat="1" ht="10.5" customHeight="1" thickBot="1">
      <c r="A40" s="387">
        <v>1</v>
      </c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8">
        <v>2</v>
      </c>
      <c r="AF40" s="388"/>
      <c r="AG40" s="388"/>
      <c r="AH40" s="388"/>
      <c r="AI40" s="388"/>
      <c r="AJ40" s="388"/>
      <c r="AK40" s="388"/>
      <c r="AL40" s="388"/>
      <c r="AM40" s="388"/>
      <c r="AN40" s="388"/>
      <c r="AO40" s="388">
        <v>3</v>
      </c>
      <c r="AP40" s="388"/>
      <c r="AQ40" s="388"/>
      <c r="AR40" s="388"/>
      <c r="AS40" s="388"/>
      <c r="AT40" s="388"/>
      <c r="AU40" s="388"/>
      <c r="AV40" s="388"/>
      <c r="AW40" s="388"/>
      <c r="AX40" s="388"/>
      <c r="AY40" s="388">
        <v>4</v>
      </c>
      <c r="AZ40" s="388"/>
      <c r="BA40" s="388"/>
      <c r="BB40" s="388"/>
      <c r="BC40" s="388"/>
      <c r="BD40" s="388"/>
      <c r="BE40" s="388"/>
      <c r="BF40" s="388"/>
      <c r="BG40" s="388"/>
      <c r="BH40" s="388"/>
      <c r="BI40" s="389">
        <v>5</v>
      </c>
      <c r="BJ40" s="389"/>
      <c r="BK40" s="389"/>
      <c r="BL40" s="389"/>
      <c r="BM40" s="389"/>
      <c r="BN40" s="389"/>
      <c r="BO40" s="389"/>
      <c r="BP40" s="389"/>
      <c r="BQ40" s="389"/>
      <c r="BR40" s="389"/>
      <c r="BS40" s="388">
        <v>6</v>
      </c>
      <c r="BT40" s="388"/>
      <c r="BU40" s="388"/>
      <c r="BV40" s="388"/>
      <c r="BW40" s="388"/>
      <c r="BX40" s="388"/>
      <c r="BY40" s="388"/>
      <c r="BZ40" s="388"/>
      <c r="CA40" s="388"/>
      <c r="CB40" s="388"/>
      <c r="CC40" s="388"/>
      <c r="CD40" s="388"/>
      <c r="CE40" s="388"/>
      <c r="CF40" s="388"/>
      <c r="CG40" s="388"/>
      <c r="CH40" s="388"/>
      <c r="CI40" s="388"/>
      <c r="CJ40" s="388"/>
      <c r="CK40" s="388"/>
      <c r="CL40" s="388"/>
      <c r="CM40" s="388"/>
      <c r="CN40" s="389">
        <v>7</v>
      </c>
      <c r="CO40" s="389"/>
      <c r="CP40" s="389"/>
      <c r="CQ40" s="389"/>
      <c r="CR40" s="389"/>
      <c r="CS40" s="389"/>
      <c r="CT40" s="389"/>
      <c r="CU40" s="389"/>
      <c r="CV40" s="389"/>
      <c r="CW40" s="389"/>
      <c r="CX40" s="389"/>
      <c r="CY40" s="389"/>
      <c r="CZ40" s="389"/>
      <c r="DA40" s="389"/>
      <c r="DB40" s="389">
        <v>8</v>
      </c>
      <c r="DC40" s="389"/>
      <c r="DD40" s="389"/>
      <c r="DE40" s="389"/>
      <c r="DF40" s="389"/>
      <c r="DG40" s="389"/>
      <c r="DH40" s="389"/>
      <c r="DI40" s="389"/>
      <c r="DJ40" s="389"/>
      <c r="DK40" s="389"/>
      <c r="DL40" s="389"/>
      <c r="DM40" s="389"/>
      <c r="DN40" s="389"/>
      <c r="DO40" s="389"/>
      <c r="DP40" s="389">
        <v>9</v>
      </c>
      <c r="DQ40" s="389"/>
      <c r="DR40" s="389"/>
      <c r="DS40" s="389"/>
      <c r="DT40" s="389"/>
      <c r="DU40" s="389"/>
      <c r="DV40" s="389"/>
      <c r="DW40" s="389"/>
      <c r="DX40" s="389"/>
      <c r="DY40" s="389"/>
      <c r="DZ40" s="389"/>
      <c r="EA40" s="389"/>
      <c r="EB40" s="389"/>
      <c r="EC40" s="389"/>
      <c r="ED40" s="389"/>
      <c r="EE40" s="389"/>
      <c r="EF40" s="389"/>
      <c r="EG40" s="389"/>
      <c r="EH40" s="389"/>
      <c r="EI40" s="389"/>
      <c r="EJ40" s="389"/>
      <c r="EK40" s="389"/>
      <c r="EL40" s="389"/>
      <c r="EM40" s="389"/>
      <c r="EN40" s="389">
        <v>10</v>
      </c>
      <c r="EO40" s="389"/>
      <c r="EP40" s="389"/>
      <c r="EQ40" s="389"/>
      <c r="ER40" s="389"/>
      <c r="ES40" s="389"/>
      <c r="ET40" s="389"/>
      <c r="EU40" s="389"/>
      <c r="EV40" s="389"/>
      <c r="EW40" s="389"/>
      <c r="EX40" s="389"/>
      <c r="EY40" s="389"/>
      <c r="EZ40" s="389"/>
      <c r="FA40" s="389"/>
      <c r="FB40" s="389"/>
      <c r="FC40" s="389"/>
      <c r="FD40" s="389"/>
      <c r="FE40" s="389"/>
      <c r="FF40" s="389"/>
      <c r="FG40" s="389"/>
      <c r="FH40" s="389"/>
      <c r="FI40" s="389"/>
      <c r="FJ40" s="389"/>
      <c r="FK40" s="390"/>
    </row>
    <row r="41" spans="1:167" s="19" customFormat="1" ht="11.25" customHeight="1">
      <c r="A41" s="391"/>
      <c r="B41" s="392"/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3"/>
      <c r="AE41" s="394"/>
      <c r="AF41" s="395"/>
      <c r="AG41" s="395"/>
      <c r="AH41" s="395"/>
      <c r="AI41" s="395"/>
      <c r="AJ41" s="395"/>
      <c r="AK41" s="395"/>
      <c r="AL41" s="395"/>
      <c r="AM41" s="395"/>
      <c r="AN41" s="395"/>
      <c r="AO41" s="396"/>
      <c r="AP41" s="396"/>
      <c r="AQ41" s="396"/>
      <c r="AR41" s="396"/>
      <c r="AS41" s="396"/>
      <c r="AT41" s="396"/>
      <c r="AU41" s="396"/>
      <c r="AV41" s="396"/>
      <c r="AW41" s="396"/>
      <c r="AX41" s="396"/>
      <c r="AY41" s="395"/>
      <c r="AZ41" s="395"/>
      <c r="BA41" s="395"/>
      <c r="BB41" s="395"/>
      <c r="BC41" s="395"/>
      <c r="BD41" s="395"/>
      <c r="BE41" s="395"/>
      <c r="BF41" s="395"/>
      <c r="BG41" s="395"/>
      <c r="BH41" s="395"/>
      <c r="BI41" s="395"/>
      <c r="BJ41" s="395"/>
      <c r="BK41" s="395"/>
      <c r="BL41" s="395"/>
      <c r="BM41" s="395"/>
      <c r="BN41" s="395"/>
      <c r="BO41" s="395"/>
      <c r="BP41" s="395"/>
      <c r="BQ41" s="395"/>
      <c r="BR41" s="395"/>
      <c r="BS41" s="397"/>
      <c r="BT41" s="397"/>
      <c r="BU41" s="397"/>
      <c r="BV41" s="397"/>
      <c r="BW41" s="397"/>
      <c r="BX41" s="397"/>
      <c r="BY41" s="397"/>
      <c r="BZ41" s="397"/>
      <c r="CA41" s="397"/>
      <c r="CB41" s="397"/>
      <c r="CC41" s="397"/>
      <c r="CD41" s="397"/>
      <c r="CE41" s="397"/>
      <c r="CF41" s="397"/>
      <c r="CG41" s="397"/>
      <c r="CH41" s="397"/>
      <c r="CI41" s="397"/>
      <c r="CJ41" s="397"/>
      <c r="CK41" s="397"/>
      <c r="CL41" s="397"/>
      <c r="CM41" s="397"/>
      <c r="CN41" s="395"/>
      <c r="CO41" s="395"/>
      <c r="CP41" s="395"/>
      <c r="CQ41" s="395"/>
      <c r="CR41" s="395"/>
      <c r="CS41" s="395"/>
      <c r="CT41" s="395"/>
      <c r="CU41" s="395"/>
      <c r="CV41" s="395"/>
      <c r="CW41" s="395"/>
      <c r="CX41" s="395"/>
      <c r="CY41" s="395"/>
      <c r="CZ41" s="395"/>
      <c r="DA41" s="395"/>
      <c r="DB41" s="397"/>
      <c r="DC41" s="397"/>
      <c r="DD41" s="397"/>
      <c r="DE41" s="397"/>
      <c r="DF41" s="397"/>
      <c r="DG41" s="397"/>
      <c r="DH41" s="397"/>
      <c r="DI41" s="397"/>
      <c r="DJ41" s="397"/>
      <c r="DK41" s="397"/>
      <c r="DL41" s="397"/>
      <c r="DM41" s="397"/>
      <c r="DN41" s="397"/>
      <c r="DO41" s="397"/>
      <c r="DP41" s="397"/>
      <c r="DQ41" s="397"/>
      <c r="DR41" s="397"/>
      <c r="DS41" s="397"/>
      <c r="DT41" s="397"/>
      <c r="DU41" s="397"/>
      <c r="DV41" s="397"/>
      <c r="DW41" s="397"/>
      <c r="DX41" s="397"/>
      <c r="DY41" s="397"/>
      <c r="DZ41" s="397"/>
      <c r="EA41" s="397"/>
      <c r="EB41" s="397"/>
      <c r="EC41" s="397"/>
      <c r="ED41" s="397"/>
      <c r="EE41" s="397"/>
      <c r="EF41" s="397"/>
      <c r="EG41" s="397"/>
      <c r="EH41" s="397"/>
      <c r="EI41" s="397"/>
      <c r="EJ41" s="397"/>
      <c r="EK41" s="397"/>
      <c r="EL41" s="397"/>
      <c r="EM41" s="397"/>
      <c r="EN41" s="397"/>
      <c r="EO41" s="397"/>
      <c r="EP41" s="397"/>
      <c r="EQ41" s="397"/>
      <c r="ER41" s="397"/>
      <c r="ES41" s="397"/>
      <c r="ET41" s="397"/>
      <c r="EU41" s="397"/>
      <c r="EV41" s="397"/>
      <c r="EW41" s="397"/>
      <c r="EX41" s="397"/>
      <c r="EY41" s="397"/>
      <c r="EZ41" s="397"/>
      <c r="FA41" s="397"/>
      <c r="FB41" s="397"/>
      <c r="FC41" s="397"/>
      <c r="FD41" s="397"/>
      <c r="FE41" s="397"/>
      <c r="FF41" s="397"/>
      <c r="FG41" s="397"/>
      <c r="FH41" s="397"/>
      <c r="FI41" s="397"/>
      <c r="FJ41" s="397"/>
      <c r="FK41" s="398"/>
    </row>
    <row r="42" spans="1:167" s="19" customFormat="1" ht="11.25" customHeight="1" thickBot="1">
      <c r="A42" s="399"/>
      <c r="B42" s="399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400"/>
      <c r="AE42" s="401"/>
      <c r="AF42" s="402"/>
      <c r="AG42" s="402"/>
      <c r="AH42" s="402"/>
      <c r="AI42" s="402"/>
      <c r="AJ42" s="402"/>
      <c r="AK42" s="402"/>
      <c r="AL42" s="402"/>
      <c r="AM42" s="402"/>
      <c r="AN42" s="402"/>
      <c r="AO42" s="403"/>
      <c r="AP42" s="403"/>
      <c r="AQ42" s="403"/>
      <c r="AR42" s="403"/>
      <c r="AS42" s="403"/>
      <c r="AT42" s="403"/>
      <c r="AU42" s="403"/>
      <c r="AV42" s="403"/>
      <c r="AW42" s="403"/>
      <c r="AX42" s="403"/>
      <c r="AY42" s="402"/>
      <c r="AZ42" s="402"/>
      <c r="BA42" s="402"/>
      <c r="BB42" s="402"/>
      <c r="BC42" s="402"/>
      <c r="BD42" s="402"/>
      <c r="BE42" s="402"/>
      <c r="BF42" s="402"/>
      <c r="BG42" s="402"/>
      <c r="BH42" s="402"/>
      <c r="BI42" s="402"/>
      <c r="BJ42" s="402"/>
      <c r="BK42" s="402"/>
      <c r="BL42" s="402"/>
      <c r="BM42" s="402"/>
      <c r="BN42" s="402"/>
      <c r="BO42" s="402"/>
      <c r="BP42" s="402"/>
      <c r="BQ42" s="402"/>
      <c r="BR42" s="402"/>
      <c r="BS42" s="404"/>
      <c r="BT42" s="404"/>
      <c r="BU42" s="404"/>
      <c r="BV42" s="404"/>
      <c r="BW42" s="404"/>
      <c r="BX42" s="404"/>
      <c r="BY42" s="404"/>
      <c r="BZ42" s="404"/>
      <c r="CA42" s="404"/>
      <c r="CB42" s="404"/>
      <c r="CC42" s="404"/>
      <c r="CD42" s="404"/>
      <c r="CE42" s="404"/>
      <c r="CF42" s="404"/>
      <c r="CG42" s="404"/>
      <c r="CH42" s="404"/>
      <c r="CI42" s="404"/>
      <c r="CJ42" s="404"/>
      <c r="CK42" s="404"/>
      <c r="CL42" s="404"/>
      <c r="CM42" s="404"/>
      <c r="CN42" s="405"/>
      <c r="CO42" s="405"/>
      <c r="CP42" s="405"/>
      <c r="CQ42" s="405"/>
      <c r="CR42" s="405"/>
      <c r="CS42" s="405"/>
      <c r="CT42" s="405"/>
      <c r="CU42" s="405"/>
      <c r="CV42" s="405"/>
      <c r="CW42" s="405"/>
      <c r="CX42" s="405"/>
      <c r="CY42" s="405"/>
      <c r="CZ42" s="405"/>
      <c r="DA42" s="405"/>
      <c r="DB42" s="404"/>
      <c r="DC42" s="404"/>
      <c r="DD42" s="404"/>
      <c r="DE42" s="404"/>
      <c r="DF42" s="404"/>
      <c r="DG42" s="404"/>
      <c r="DH42" s="404"/>
      <c r="DI42" s="404"/>
      <c r="DJ42" s="404"/>
      <c r="DK42" s="404"/>
      <c r="DL42" s="404"/>
      <c r="DM42" s="404"/>
      <c r="DN42" s="404"/>
      <c r="DO42" s="404"/>
      <c r="DP42" s="404"/>
      <c r="DQ42" s="404"/>
      <c r="DR42" s="404"/>
      <c r="DS42" s="404"/>
      <c r="DT42" s="404"/>
      <c r="DU42" s="404"/>
      <c r="DV42" s="404"/>
      <c r="DW42" s="404"/>
      <c r="DX42" s="404"/>
      <c r="DY42" s="404"/>
      <c r="DZ42" s="404"/>
      <c r="EA42" s="404"/>
      <c r="EB42" s="404"/>
      <c r="EC42" s="404"/>
      <c r="ED42" s="404"/>
      <c r="EE42" s="404"/>
      <c r="EF42" s="404"/>
      <c r="EG42" s="404"/>
      <c r="EH42" s="404"/>
      <c r="EI42" s="404"/>
      <c r="EJ42" s="404"/>
      <c r="EK42" s="404"/>
      <c r="EL42" s="404"/>
      <c r="EM42" s="404"/>
      <c r="EN42" s="404"/>
      <c r="EO42" s="404"/>
      <c r="EP42" s="404"/>
      <c r="EQ42" s="404"/>
      <c r="ER42" s="404"/>
      <c r="ES42" s="404"/>
      <c r="ET42" s="404"/>
      <c r="EU42" s="404"/>
      <c r="EV42" s="404"/>
      <c r="EW42" s="404"/>
      <c r="EX42" s="404"/>
      <c r="EY42" s="404"/>
      <c r="EZ42" s="404"/>
      <c r="FA42" s="404"/>
      <c r="FB42" s="404"/>
      <c r="FC42" s="404"/>
      <c r="FD42" s="404"/>
      <c r="FE42" s="404"/>
      <c r="FF42" s="404"/>
      <c r="FG42" s="404"/>
      <c r="FH42" s="404"/>
      <c r="FI42" s="404"/>
      <c r="FJ42" s="404"/>
      <c r="FK42" s="406"/>
    </row>
    <row r="43" spans="1:167" s="22" customFormat="1" ht="12" customHeight="1" thickBo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4" t="s">
        <v>78</v>
      </c>
      <c r="BR43" s="93"/>
      <c r="BS43" s="407"/>
      <c r="BT43" s="408"/>
      <c r="BU43" s="408"/>
      <c r="BV43" s="408"/>
      <c r="BW43" s="408"/>
      <c r="BX43" s="408"/>
      <c r="BY43" s="408"/>
      <c r="BZ43" s="408"/>
      <c r="CA43" s="408"/>
      <c r="CB43" s="408"/>
      <c r="CC43" s="408"/>
      <c r="CD43" s="408"/>
      <c r="CE43" s="408"/>
      <c r="CF43" s="408"/>
      <c r="CG43" s="408"/>
      <c r="CH43" s="408"/>
      <c r="CI43" s="408"/>
      <c r="CJ43" s="408"/>
      <c r="CK43" s="408"/>
      <c r="CL43" s="408"/>
      <c r="CM43" s="409"/>
      <c r="CN43" s="402" t="s">
        <v>137</v>
      </c>
      <c r="CO43" s="402"/>
      <c r="CP43" s="402"/>
      <c r="CQ43" s="402"/>
      <c r="CR43" s="402"/>
      <c r="CS43" s="402"/>
      <c r="CT43" s="402"/>
      <c r="CU43" s="402"/>
      <c r="CV43" s="402"/>
      <c r="CW43" s="402"/>
      <c r="CX43" s="402"/>
      <c r="CY43" s="402"/>
      <c r="CZ43" s="402"/>
      <c r="DA43" s="402"/>
      <c r="DB43" s="410"/>
      <c r="DC43" s="410"/>
      <c r="DD43" s="410"/>
      <c r="DE43" s="410"/>
      <c r="DF43" s="410"/>
      <c r="DG43" s="410"/>
      <c r="DH43" s="410"/>
      <c r="DI43" s="410"/>
      <c r="DJ43" s="410"/>
      <c r="DK43" s="410"/>
      <c r="DL43" s="410"/>
      <c r="DM43" s="410"/>
      <c r="DN43" s="410"/>
      <c r="DO43" s="410"/>
      <c r="DP43" s="411"/>
      <c r="DQ43" s="411"/>
      <c r="DR43" s="411"/>
      <c r="DS43" s="411"/>
      <c r="DT43" s="411"/>
      <c r="DU43" s="411"/>
      <c r="DV43" s="411"/>
      <c r="DW43" s="411"/>
      <c r="DX43" s="411"/>
      <c r="DY43" s="411"/>
      <c r="DZ43" s="411"/>
      <c r="EA43" s="411"/>
      <c r="EB43" s="411"/>
      <c r="EC43" s="411"/>
      <c r="ED43" s="411"/>
      <c r="EE43" s="411"/>
      <c r="EF43" s="411"/>
      <c r="EG43" s="411"/>
      <c r="EH43" s="411"/>
      <c r="EI43" s="411"/>
      <c r="EJ43" s="411"/>
      <c r="EK43" s="411"/>
      <c r="EL43" s="411"/>
      <c r="EM43" s="411"/>
      <c r="EN43" s="411"/>
      <c r="EO43" s="411"/>
      <c r="EP43" s="411"/>
      <c r="EQ43" s="411"/>
      <c r="ER43" s="411"/>
      <c r="ES43" s="411"/>
      <c r="ET43" s="411"/>
      <c r="EU43" s="411"/>
      <c r="EV43" s="411"/>
      <c r="EW43" s="411"/>
      <c r="EX43" s="411"/>
      <c r="EY43" s="411"/>
      <c r="EZ43" s="411"/>
      <c r="FA43" s="411"/>
      <c r="FB43" s="411"/>
      <c r="FC43" s="411"/>
      <c r="FD43" s="411"/>
      <c r="FE43" s="411"/>
      <c r="FF43" s="411"/>
      <c r="FG43" s="411"/>
      <c r="FH43" s="411"/>
      <c r="FI43" s="411"/>
      <c r="FJ43" s="411"/>
      <c r="FK43" s="412"/>
    </row>
    <row r="44" spans="1:167" ht="4.5" customHeight="1" thickBo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</row>
    <row r="45" spans="1:167" s="19" customFormat="1" ht="10.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9"/>
      <c r="EU45" s="89"/>
      <c r="EV45" s="86"/>
      <c r="EW45" s="86"/>
      <c r="EX45" s="89" t="s">
        <v>138</v>
      </c>
      <c r="EY45" s="86"/>
      <c r="EZ45" s="413"/>
      <c r="FA45" s="414"/>
      <c r="FB45" s="414"/>
      <c r="FC45" s="414"/>
      <c r="FD45" s="414"/>
      <c r="FE45" s="414"/>
      <c r="FF45" s="414"/>
      <c r="FG45" s="414"/>
      <c r="FH45" s="414"/>
      <c r="FI45" s="414"/>
      <c r="FJ45" s="414"/>
      <c r="FK45" s="415"/>
    </row>
    <row r="46" spans="1:167" s="19" customFormat="1" ht="10.5" customHeight="1" thickBot="1">
      <c r="A46" s="86" t="s">
        <v>139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86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9"/>
      <c r="EU46" s="89"/>
      <c r="EV46" s="86"/>
      <c r="EW46" s="93"/>
      <c r="EX46" s="89" t="s">
        <v>140</v>
      </c>
      <c r="EY46" s="86"/>
      <c r="EZ46" s="416"/>
      <c r="FA46" s="417"/>
      <c r="FB46" s="417"/>
      <c r="FC46" s="417"/>
      <c r="FD46" s="417"/>
      <c r="FE46" s="417"/>
      <c r="FF46" s="417"/>
      <c r="FG46" s="417"/>
      <c r="FH46" s="417"/>
      <c r="FI46" s="417"/>
      <c r="FJ46" s="417"/>
      <c r="FK46" s="418"/>
    </row>
    <row r="47" spans="1:167" s="17" customFormat="1" ht="10.5" customHeight="1" thickBo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317" t="s">
        <v>86</v>
      </c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84"/>
      <c r="AH47" s="316" t="s">
        <v>87</v>
      </c>
      <c r="AI47" s="316"/>
      <c r="AJ47" s="316"/>
      <c r="AK47" s="316"/>
      <c r="AL47" s="316"/>
      <c r="AM47" s="316"/>
      <c r="AN47" s="316"/>
      <c r="AO47" s="316"/>
      <c r="AP47" s="316"/>
      <c r="AQ47" s="316"/>
      <c r="AR47" s="316"/>
      <c r="AS47" s="316"/>
      <c r="AT47" s="316"/>
      <c r="AU47" s="316"/>
      <c r="AV47" s="316"/>
      <c r="AW47" s="316"/>
      <c r="AX47" s="316"/>
      <c r="AY47" s="316"/>
      <c r="AZ47" s="316"/>
      <c r="BA47" s="316"/>
      <c r="BB47" s="316"/>
      <c r="BC47" s="316"/>
      <c r="BD47" s="316"/>
      <c r="BE47" s="316"/>
      <c r="BF47" s="316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</row>
    <row r="48" spans="1:167" ht="10.5" customHeight="1">
      <c r="A48" s="86" t="s">
        <v>141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109"/>
      <c r="BX48" s="419" t="s">
        <v>142</v>
      </c>
      <c r="BY48" s="420"/>
      <c r="BZ48" s="420"/>
      <c r="CA48" s="420"/>
      <c r="CB48" s="420"/>
      <c r="CC48" s="420"/>
      <c r="CD48" s="420"/>
      <c r="CE48" s="420"/>
      <c r="CF48" s="420"/>
      <c r="CG48" s="420"/>
      <c r="CH48" s="420"/>
      <c r="CI48" s="420"/>
      <c r="CJ48" s="420"/>
      <c r="CK48" s="420"/>
      <c r="CL48" s="420"/>
      <c r="CM48" s="420"/>
      <c r="CN48" s="420"/>
      <c r="CO48" s="420"/>
      <c r="CP48" s="420"/>
      <c r="CQ48" s="420"/>
      <c r="CR48" s="420"/>
      <c r="CS48" s="420"/>
      <c r="CT48" s="420"/>
      <c r="CU48" s="420"/>
      <c r="CV48" s="420"/>
      <c r="CW48" s="420"/>
      <c r="CX48" s="420"/>
      <c r="CY48" s="420"/>
      <c r="CZ48" s="420"/>
      <c r="DA48" s="420"/>
      <c r="DB48" s="420"/>
      <c r="DC48" s="420"/>
      <c r="DD48" s="420"/>
      <c r="DE48" s="420"/>
      <c r="DF48" s="420"/>
      <c r="DG48" s="420"/>
      <c r="DH48" s="420"/>
      <c r="DI48" s="420"/>
      <c r="DJ48" s="420"/>
      <c r="DK48" s="420"/>
      <c r="DL48" s="420"/>
      <c r="DM48" s="420"/>
      <c r="DN48" s="420"/>
      <c r="DO48" s="420"/>
      <c r="DP48" s="420"/>
      <c r="DQ48" s="420"/>
      <c r="DR48" s="420"/>
      <c r="DS48" s="420"/>
      <c r="DT48" s="420"/>
      <c r="DU48" s="420"/>
      <c r="DV48" s="420"/>
      <c r="DW48" s="420"/>
      <c r="DX48" s="420"/>
      <c r="DY48" s="420"/>
      <c r="DZ48" s="420"/>
      <c r="EA48" s="420"/>
      <c r="EB48" s="420"/>
      <c r="EC48" s="420"/>
      <c r="ED48" s="420"/>
      <c r="EE48" s="420"/>
      <c r="EF48" s="420"/>
      <c r="EG48" s="420"/>
      <c r="EH48" s="420"/>
      <c r="EI48" s="420"/>
      <c r="EJ48" s="420"/>
      <c r="EK48" s="420"/>
      <c r="EL48" s="42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1"/>
    </row>
    <row r="49" spans="1:167" ht="10.5" customHeight="1">
      <c r="A49" s="19" t="s">
        <v>143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X49" s="421" t="s">
        <v>144</v>
      </c>
      <c r="BY49" s="422"/>
      <c r="BZ49" s="422"/>
      <c r="CA49" s="422"/>
      <c r="CB49" s="422"/>
      <c r="CC49" s="422"/>
      <c r="CD49" s="422"/>
      <c r="CE49" s="422"/>
      <c r="CF49" s="422"/>
      <c r="CG49" s="422"/>
      <c r="CH49" s="422"/>
      <c r="CI49" s="422"/>
      <c r="CJ49" s="422"/>
      <c r="CK49" s="422"/>
      <c r="CL49" s="422"/>
      <c r="CM49" s="422"/>
      <c r="CN49" s="422"/>
      <c r="CO49" s="422"/>
      <c r="CP49" s="422"/>
      <c r="CQ49" s="422"/>
      <c r="CR49" s="422"/>
      <c r="CS49" s="422"/>
      <c r="CT49" s="422"/>
      <c r="CU49" s="422"/>
      <c r="CV49" s="422"/>
      <c r="CW49" s="422"/>
      <c r="CX49" s="422"/>
      <c r="CY49" s="422"/>
      <c r="CZ49" s="422"/>
      <c r="DA49" s="422"/>
      <c r="DB49" s="422"/>
      <c r="DC49" s="422"/>
      <c r="DD49" s="422"/>
      <c r="DE49" s="422"/>
      <c r="DF49" s="422"/>
      <c r="DG49" s="422"/>
      <c r="DH49" s="422"/>
      <c r="DI49" s="422"/>
      <c r="DJ49" s="422"/>
      <c r="DK49" s="422"/>
      <c r="DL49" s="422"/>
      <c r="DM49" s="422"/>
      <c r="DN49" s="422"/>
      <c r="DO49" s="422"/>
      <c r="DP49" s="422"/>
      <c r="DQ49" s="422"/>
      <c r="DR49" s="422"/>
      <c r="DS49" s="422"/>
      <c r="DT49" s="422"/>
      <c r="DU49" s="422"/>
      <c r="DV49" s="422"/>
      <c r="DW49" s="422"/>
      <c r="DX49" s="422"/>
      <c r="DY49" s="422"/>
      <c r="DZ49" s="422"/>
      <c r="EA49" s="422"/>
      <c r="EB49" s="422"/>
      <c r="EC49" s="422"/>
      <c r="ED49" s="422"/>
      <c r="EE49" s="422"/>
      <c r="EF49" s="422"/>
      <c r="EG49" s="422"/>
      <c r="EH49" s="422"/>
      <c r="EI49" s="422"/>
      <c r="EJ49" s="422"/>
      <c r="EK49" s="422"/>
      <c r="EL49" s="422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6"/>
    </row>
    <row r="50" spans="1:167" ht="10.5" customHeight="1">
      <c r="A50" s="19" t="s">
        <v>145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18"/>
      <c r="AV50" s="318"/>
      <c r="AW50" s="318"/>
      <c r="AX50" s="318"/>
      <c r="AY50" s="318"/>
      <c r="AZ50" s="318"/>
      <c r="BA50" s="318"/>
      <c r="BB50" s="318"/>
      <c r="BC50" s="318"/>
      <c r="BD50" s="318"/>
      <c r="BE50" s="318"/>
      <c r="BF50" s="318"/>
      <c r="BX50" s="27"/>
      <c r="BY50" s="19" t="s">
        <v>146</v>
      </c>
      <c r="CL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28"/>
    </row>
    <row r="51" spans="14:167" ht="10.5" customHeight="1">
      <c r="N51" s="423" t="s">
        <v>86</v>
      </c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H51" s="424" t="s">
        <v>87</v>
      </c>
      <c r="AI51" s="424"/>
      <c r="AJ51" s="424"/>
      <c r="AK51" s="424"/>
      <c r="AL51" s="424"/>
      <c r="AM51" s="424"/>
      <c r="AN51" s="424"/>
      <c r="AO51" s="424"/>
      <c r="AP51" s="424"/>
      <c r="AQ51" s="424"/>
      <c r="AR51" s="424"/>
      <c r="AS51" s="424"/>
      <c r="AT51" s="424"/>
      <c r="AU51" s="424"/>
      <c r="AV51" s="424"/>
      <c r="AW51" s="424"/>
      <c r="AX51" s="424"/>
      <c r="AY51" s="424"/>
      <c r="AZ51" s="424"/>
      <c r="BA51" s="424"/>
      <c r="BB51" s="424"/>
      <c r="BC51" s="424"/>
      <c r="BD51" s="424"/>
      <c r="BE51" s="424"/>
      <c r="BF51" s="424"/>
      <c r="BX51" s="27"/>
      <c r="BY51" s="19" t="s">
        <v>147</v>
      </c>
      <c r="CL51" s="318"/>
      <c r="CM51" s="318"/>
      <c r="CN51" s="318"/>
      <c r="CO51" s="318"/>
      <c r="CP51" s="318"/>
      <c r="CQ51" s="318"/>
      <c r="CR51" s="318"/>
      <c r="CS51" s="318"/>
      <c r="CT51" s="318"/>
      <c r="CU51" s="318"/>
      <c r="CV51" s="318"/>
      <c r="CW51" s="318"/>
      <c r="CX51" s="318"/>
      <c r="CZ51" s="318"/>
      <c r="DA51" s="318"/>
      <c r="DB51" s="318"/>
      <c r="DC51" s="318"/>
      <c r="DD51" s="318"/>
      <c r="DE51" s="318"/>
      <c r="DF51" s="318"/>
      <c r="DG51" s="318"/>
      <c r="DH51" s="318"/>
      <c r="DJ51" s="318"/>
      <c r="DK51" s="318"/>
      <c r="DL51" s="318"/>
      <c r="DM51" s="318"/>
      <c r="DN51" s="318"/>
      <c r="DO51" s="318"/>
      <c r="DP51" s="318"/>
      <c r="DQ51" s="318"/>
      <c r="DR51" s="318"/>
      <c r="DS51" s="318"/>
      <c r="DT51" s="318"/>
      <c r="DU51" s="318"/>
      <c r="DV51" s="318"/>
      <c r="DW51" s="318"/>
      <c r="DX51" s="318"/>
      <c r="DY51" s="318"/>
      <c r="DZ51" s="318"/>
      <c r="EA51" s="318"/>
      <c r="EC51" s="319"/>
      <c r="ED51" s="319"/>
      <c r="EE51" s="319"/>
      <c r="EF51" s="319"/>
      <c r="EG51" s="319"/>
      <c r="EH51" s="319"/>
      <c r="EI51" s="319"/>
      <c r="EJ51" s="319"/>
      <c r="EK51" s="319"/>
      <c r="EL51" s="319"/>
      <c r="FJ51" s="19"/>
      <c r="FK51" s="28"/>
    </row>
    <row r="52" spans="1:167" ht="10.5" customHeight="1">
      <c r="A52" s="19" t="s">
        <v>146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X52" s="27"/>
      <c r="CL52" s="425" t="s">
        <v>148</v>
      </c>
      <c r="CM52" s="425"/>
      <c r="CN52" s="425"/>
      <c r="CO52" s="425"/>
      <c r="CP52" s="425"/>
      <c r="CQ52" s="425"/>
      <c r="CR52" s="425"/>
      <c r="CS52" s="425"/>
      <c r="CT52" s="425"/>
      <c r="CU52" s="425"/>
      <c r="CV52" s="425"/>
      <c r="CW52" s="425"/>
      <c r="CX52" s="425"/>
      <c r="CZ52" s="425" t="s">
        <v>86</v>
      </c>
      <c r="DA52" s="425"/>
      <c r="DB52" s="425"/>
      <c r="DC52" s="425"/>
      <c r="DD52" s="425"/>
      <c r="DE52" s="425"/>
      <c r="DF52" s="425"/>
      <c r="DG52" s="425"/>
      <c r="DH52" s="425"/>
      <c r="DJ52" s="425" t="s">
        <v>87</v>
      </c>
      <c r="DK52" s="425"/>
      <c r="DL52" s="425"/>
      <c r="DM52" s="425"/>
      <c r="DN52" s="425"/>
      <c r="DO52" s="425"/>
      <c r="DP52" s="425"/>
      <c r="DQ52" s="425"/>
      <c r="DR52" s="425"/>
      <c r="DS52" s="425"/>
      <c r="DT52" s="425"/>
      <c r="DU52" s="425"/>
      <c r="DV52" s="425"/>
      <c r="DW52" s="425"/>
      <c r="DX52" s="425"/>
      <c r="DY52" s="425"/>
      <c r="DZ52" s="425"/>
      <c r="EA52" s="425"/>
      <c r="EC52" s="425" t="s">
        <v>149</v>
      </c>
      <c r="ED52" s="425"/>
      <c r="EE52" s="425"/>
      <c r="EF52" s="425"/>
      <c r="EG52" s="425"/>
      <c r="EH52" s="425"/>
      <c r="EI52" s="425"/>
      <c r="EJ52" s="425"/>
      <c r="EK52" s="425"/>
      <c r="EL52" s="425"/>
      <c r="FJ52" s="29"/>
      <c r="FK52" s="28"/>
    </row>
    <row r="53" spans="1:167" ht="10.5" customHeight="1">
      <c r="A53" s="19" t="s">
        <v>147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O53" s="318"/>
      <c r="AP53" s="318"/>
      <c r="AQ53" s="318"/>
      <c r="AR53" s="318"/>
      <c r="AS53" s="318"/>
      <c r="AT53" s="318"/>
      <c r="AU53" s="318"/>
      <c r="AV53" s="318"/>
      <c r="AW53" s="318"/>
      <c r="AX53" s="318"/>
      <c r="AY53" s="318"/>
      <c r="AZ53" s="318"/>
      <c r="BA53" s="318"/>
      <c r="BB53" s="318"/>
      <c r="BC53" s="318"/>
      <c r="BD53" s="318"/>
      <c r="BE53" s="318"/>
      <c r="BF53" s="318"/>
      <c r="BH53" s="319"/>
      <c r="BI53" s="319"/>
      <c r="BJ53" s="319"/>
      <c r="BK53" s="319"/>
      <c r="BL53" s="319"/>
      <c r="BM53" s="319"/>
      <c r="BN53" s="319"/>
      <c r="BO53" s="319"/>
      <c r="BP53" s="319"/>
      <c r="BQ53" s="319"/>
      <c r="BR53" s="319"/>
      <c r="BS53" s="319"/>
      <c r="BT53" s="319"/>
      <c r="BU53" s="319"/>
      <c r="BX53" s="27"/>
      <c r="BY53" s="426" t="s">
        <v>88</v>
      </c>
      <c r="BZ53" s="426"/>
      <c r="CA53" s="319"/>
      <c r="CB53" s="319"/>
      <c r="CC53" s="319"/>
      <c r="CD53" s="319"/>
      <c r="CE53" s="319"/>
      <c r="CF53" s="427" t="s">
        <v>88</v>
      </c>
      <c r="CG53" s="427"/>
      <c r="CH53" s="319"/>
      <c r="CI53" s="319"/>
      <c r="CJ53" s="319"/>
      <c r="CK53" s="319"/>
      <c r="CL53" s="319"/>
      <c r="CM53" s="319"/>
      <c r="CN53" s="319"/>
      <c r="CO53" s="319"/>
      <c r="CP53" s="319"/>
      <c r="CQ53" s="319"/>
      <c r="CR53" s="319"/>
      <c r="CS53" s="319"/>
      <c r="CT53" s="319"/>
      <c r="CU53" s="319"/>
      <c r="CV53" s="319"/>
      <c r="CW53" s="319"/>
      <c r="CX53" s="319"/>
      <c r="CY53" s="319"/>
      <c r="CZ53" s="319"/>
      <c r="DA53" s="319"/>
      <c r="DB53" s="319"/>
      <c r="DC53" s="319"/>
      <c r="DD53" s="319"/>
      <c r="DE53" s="426">
        <v>20</v>
      </c>
      <c r="DF53" s="426"/>
      <c r="DG53" s="426"/>
      <c r="DH53" s="426"/>
      <c r="DI53" s="322"/>
      <c r="DJ53" s="322"/>
      <c r="DK53" s="322"/>
      <c r="DL53" s="427" t="s">
        <v>89</v>
      </c>
      <c r="DM53" s="427"/>
      <c r="DN53" s="427"/>
      <c r="ED53" s="19"/>
      <c r="EE53" s="19"/>
      <c r="EF53" s="19"/>
      <c r="EG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28"/>
    </row>
    <row r="54" spans="14:167" s="17" customFormat="1" ht="9.75" customHeight="1" thickBot="1">
      <c r="N54" s="425" t="s">
        <v>148</v>
      </c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D54" s="425" t="s">
        <v>86</v>
      </c>
      <c r="AE54" s="425"/>
      <c r="AF54" s="425"/>
      <c r="AG54" s="425"/>
      <c r="AH54" s="425"/>
      <c r="AI54" s="425"/>
      <c r="AJ54" s="425"/>
      <c r="AK54" s="425"/>
      <c r="AL54" s="425"/>
      <c r="AM54" s="425"/>
      <c r="AO54" s="425" t="s">
        <v>87</v>
      </c>
      <c r="AP54" s="425"/>
      <c r="AQ54" s="425"/>
      <c r="AR54" s="425"/>
      <c r="AS54" s="425"/>
      <c r="AT54" s="425"/>
      <c r="AU54" s="425"/>
      <c r="AV54" s="425"/>
      <c r="AW54" s="425"/>
      <c r="AX54" s="425"/>
      <c r="AY54" s="425"/>
      <c r="AZ54" s="425"/>
      <c r="BA54" s="425"/>
      <c r="BB54" s="425"/>
      <c r="BC54" s="425"/>
      <c r="BD54" s="425"/>
      <c r="BE54" s="425"/>
      <c r="BF54" s="425"/>
      <c r="BH54" s="428" t="s">
        <v>149</v>
      </c>
      <c r="BI54" s="428"/>
      <c r="BJ54" s="428"/>
      <c r="BK54" s="428"/>
      <c r="BL54" s="428"/>
      <c r="BM54" s="428"/>
      <c r="BN54" s="428"/>
      <c r="BO54" s="428"/>
      <c r="BP54" s="428"/>
      <c r="BQ54" s="428"/>
      <c r="BR54" s="428"/>
      <c r="BS54" s="428"/>
      <c r="BT54" s="428"/>
      <c r="BU54" s="428"/>
      <c r="BX54" s="30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2"/>
    </row>
    <row r="55" spans="1:42" s="19" customFormat="1" ht="10.5" customHeight="1">
      <c r="A55" s="426" t="s">
        <v>88</v>
      </c>
      <c r="B55" s="426"/>
      <c r="C55" s="319"/>
      <c r="D55" s="319"/>
      <c r="E55" s="319"/>
      <c r="F55" s="319"/>
      <c r="G55" s="319"/>
      <c r="H55" s="427" t="s">
        <v>88</v>
      </c>
      <c r="I55" s="427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426">
        <v>20</v>
      </c>
      <c r="AH55" s="426"/>
      <c r="AI55" s="426"/>
      <c r="AJ55" s="426"/>
      <c r="AK55" s="322"/>
      <c r="AL55" s="322"/>
      <c r="AM55" s="322"/>
      <c r="AN55" s="427" t="s">
        <v>89</v>
      </c>
      <c r="AO55" s="427"/>
      <c r="AP55" s="427"/>
    </row>
    <row r="56" s="19" customFormat="1" ht="3" customHeight="1"/>
  </sheetData>
  <sheetProtection/>
  <mergeCells count="134">
    <mergeCell ref="AN55:AP55"/>
    <mergeCell ref="A55:B55"/>
    <mergeCell ref="C55:G55"/>
    <mergeCell ref="H55:I55"/>
    <mergeCell ref="J55:AF55"/>
    <mergeCell ref="AG55:AJ55"/>
    <mergeCell ref="AK55:AM55"/>
    <mergeCell ref="CF53:CG53"/>
    <mergeCell ref="CH53:DD53"/>
    <mergeCell ref="DE53:DH53"/>
    <mergeCell ref="DI53:DK53"/>
    <mergeCell ref="DL53:DN53"/>
    <mergeCell ref="N54:AB54"/>
    <mergeCell ref="AD54:AM54"/>
    <mergeCell ref="AO54:BF54"/>
    <mergeCell ref="BH54:BU54"/>
    <mergeCell ref="CL52:CX52"/>
    <mergeCell ref="CZ52:DH52"/>
    <mergeCell ref="DJ52:EA52"/>
    <mergeCell ref="EC52:EL52"/>
    <mergeCell ref="N53:AB53"/>
    <mergeCell ref="AD53:AM53"/>
    <mergeCell ref="AO53:BF53"/>
    <mergeCell ref="BH53:BU53"/>
    <mergeCell ref="BY53:BZ53"/>
    <mergeCell ref="CA53:CE53"/>
    <mergeCell ref="BX48:EL48"/>
    <mergeCell ref="BX49:EL49"/>
    <mergeCell ref="N50:AF50"/>
    <mergeCell ref="AH50:BF50"/>
    <mergeCell ref="N51:AF51"/>
    <mergeCell ref="AH51:BF51"/>
    <mergeCell ref="CL51:CX51"/>
    <mergeCell ref="CZ51:DH51"/>
    <mergeCell ref="DJ51:EA51"/>
    <mergeCell ref="EC51:EL51"/>
    <mergeCell ref="EZ45:FK45"/>
    <mergeCell ref="N46:AF46"/>
    <mergeCell ref="AH46:BF46"/>
    <mergeCell ref="EZ46:FK46"/>
    <mergeCell ref="N47:AF47"/>
    <mergeCell ref="AH47:BF47"/>
    <mergeCell ref="CN42:DA42"/>
    <mergeCell ref="DB42:DO42"/>
    <mergeCell ref="DP42:EM42"/>
    <mergeCell ref="EN42:FK42"/>
    <mergeCell ref="BS43:CM43"/>
    <mergeCell ref="CN43:DA43"/>
    <mergeCell ref="DB43:DO43"/>
    <mergeCell ref="DP43:EM43"/>
    <mergeCell ref="EN43:FK43"/>
    <mergeCell ref="CN41:DA41"/>
    <mergeCell ref="DB41:DO41"/>
    <mergeCell ref="DP41:EM41"/>
    <mergeCell ref="EN41:FK41"/>
    <mergeCell ref="A42:AD42"/>
    <mergeCell ref="AE42:AN42"/>
    <mergeCell ref="AO42:AX42"/>
    <mergeCell ref="AY42:BH42"/>
    <mergeCell ref="BI42:BR42"/>
    <mergeCell ref="BS42:CM42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A40:AD40"/>
    <mergeCell ref="AE40:AN40"/>
    <mergeCell ref="AO40:AX40"/>
    <mergeCell ref="AY40:BH40"/>
    <mergeCell ref="BI40:BR40"/>
    <mergeCell ref="BS40:CM40"/>
    <mergeCell ref="DP35:FK38"/>
    <mergeCell ref="BI36:CM36"/>
    <mergeCell ref="CB37:CD37"/>
    <mergeCell ref="BI39:BR39"/>
    <mergeCell ref="BS39:CM39"/>
    <mergeCell ref="CN39:DA39"/>
    <mergeCell ref="DB39:DO39"/>
    <mergeCell ref="DP39:EM39"/>
    <mergeCell ref="EN39:FK39"/>
    <mergeCell ref="L31:AV31"/>
    <mergeCell ref="EZ31:FK31"/>
    <mergeCell ref="L32:AV32"/>
    <mergeCell ref="EN33:FK33"/>
    <mergeCell ref="A35:AD39"/>
    <mergeCell ref="AE35:AN39"/>
    <mergeCell ref="AO35:AX39"/>
    <mergeCell ref="AY35:BH39"/>
    <mergeCell ref="BI35:CM35"/>
    <mergeCell ref="CN35:DO38"/>
    <mergeCell ref="AO26:EL27"/>
    <mergeCell ref="EZ26:FK26"/>
    <mergeCell ref="EZ27:FK27"/>
    <mergeCell ref="AO28:EL29"/>
    <mergeCell ref="EZ28:FK29"/>
    <mergeCell ref="EZ30:FK30"/>
    <mergeCell ref="EZ19:FK19"/>
    <mergeCell ref="AO20:EL21"/>
    <mergeCell ref="EZ20:FK21"/>
    <mergeCell ref="EZ22:FK24"/>
    <mergeCell ref="AY23:BZ24"/>
    <mergeCell ref="AO25:EL25"/>
    <mergeCell ref="EZ25:FK2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8:FK8"/>
    <mergeCell ref="BP9:FK9"/>
    <mergeCell ref="BP10:FK10"/>
    <mergeCell ref="BP11:FK11"/>
    <mergeCell ref="BP12:FK12"/>
    <mergeCell ref="BP13:CK13"/>
    <mergeCell ref="DY13:FK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4">
      <selection activeCell="I62" sqref="I62"/>
    </sheetView>
  </sheetViews>
  <sheetFormatPr defaultColWidth="9.00390625" defaultRowHeight="12.75"/>
  <cols>
    <col min="1" max="1" width="5.875" style="0" customWidth="1"/>
    <col min="2" max="2" width="14.375" style="0" customWidth="1"/>
    <col min="4" max="5" width="11.125" style="0" customWidth="1"/>
    <col min="6" max="6" width="9.125" style="0" customWidth="1"/>
    <col min="7" max="7" width="9.75390625" style="0" customWidth="1"/>
    <col min="8" max="8" width="11.75390625" style="0" customWidth="1"/>
    <col min="9" max="9" width="12.875" style="0" customWidth="1"/>
    <col min="10" max="10" width="41.875" style="0" customWidth="1"/>
  </cols>
  <sheetData>
    <row r="1" spans="10:15" ht="12.75" customHeight="1">
      <c r="J1" s="429"/>
      <c r="K1" s="429"/>
      <c r="L1" s="429"/>
      <c r="M1" s="429"/>
      <c r="N1" s="429"/>
      <c r="O1" s="429"/>
    </row>
    <row r="2" spans="10:15" ht="12.75">
      <c r="J2" s="429"/>
      <c r="K2" s="429"/>
      <c r="L2" s="429"/>
      <c r="M2" s="429"/>
      <c r="N2" s="429"/>
      <c r="O2" s="429"/>
    </row>
    <row r="3" spans="10:15" ht="12.75">
      <c r="J3" s="429"/>
      <c r="K3" s="429"/>
      <c r="L3" s="429"/>
      <c r="M3" s="429"/>
      <c r="N3" s="429"/>
      <c r="O3" s="429"/>
    </row>
    <row r="4" spans="10:15" ht="12.75">
      <c r="J4" s="429"/>
      <c r="K4" s="429"/>
      <c r="L4" s="429"/>
      <c r="M4" s="429"/>
      <c r="N4" s="429"/>
      <c r="O4" s="429"/>
    </row>
    <row r="5" spans="10:15" ht="12.75">
      <c r="J5" s="429"/>
      <c r="K5" s="429"/>
      <c r="L5" s="429"/>
      <c r="M5" s="429"/>
      <c r="N5" s="429"/>
      <c r="O5" s="429"/>
    </row>
    <row r="6" spans="10:15" ht="12.75">
      <c r="J6" s="429"/>
      <c r="K6" s="429"/>
      <c r="L6" s="429"/>
      <c r="M6" s="429"/>
      <c r="N6" s="429"/>
      <c r="O6" s="429"/>
    </row>
    <row r="7" spans="10:15" ht="12.75">
      <c r="J7" s="429"/>
      <c r="K7" s="429"/>
      <c r="L7" s="429"/>
      <c r="M7" s="429"/>
      <c r="N7" s="429"/>
      <c r="O7" s="429"/>
    </row>
    <row r="9" spans="1:10" ht="30" customHeight="1">
      <c r="A9" s="430" t="s">
        <v>332</v>
      </c>
      <c r="B9" s="430"/>
      <c r="C9" s="430"/>
      <c r="D9" s="430"/>
      <c r="E9" s="430"/>
      <c r="F9" s="430"/>
      <c r="G9" s="430"/>
      <c r="H9" s="430"/>
      <c r="I9" s="430"/>
      <c r="J9" s="430"/>
    </row>
    <row r="10" spans="1:10" ht="15.75">
      <c r="A10" s="431" t="s">
        <v>150</v>
      </c>
      <c r="B10" s="431"/>
      <c r="C10" s="431"/>
      <c r="D10" s="432">
        <v>111</v>
      </c>
      <c r="E10" s="432"/>
      <c r="F10" s="432"/>
      <c r="G10" s="132"/>
      <c r="H10" s="132"/>
      <c r="I10" s="132"/>
      <c r="J10" s="132"/>
    </row>
    <row r="11" spans="1:10" ht="15.75">
      <c r="A11" s="431" t="s">
        <v>333</v>
      </c>
      <c r="B11" s="431"/>
      <c r="C11" s="431"/>
      <c r="D11" s="431"/>
      <c r="E11" s="433" t="s">
        <v>334</v>
      </c>
      <c r="F11" s="433"/>
      <c r="G11" s="433"/>
      <c r="H11" s="433"/>
      <c r="I11" s="433"/>
      <c r="J11" s="433"/>
    </row>
    <row r="12" spans="1:10" ht="15.75">
      <c r="A12" s="118"/>
      <c r="B12" s="434" t="s">
        <v>335</v>
      </c>
      <c r="C12" s="434"/>
      <c r="D12" s="434"/>
      <c r="E12" s="434"/>
      <c r="F12" s="434"/>
      <c r="G12" s="434"/>
      <c r="H12" s="133"/>
      <c r="I12" s="134"/>
      <c r="J12" s="134"/>
    </row>
    <row r="13" spans="1:10" ht="15">
      <c r="A13" s="298" t="s">
        <v>336</v>
      </c>
      <c r="B13" s="435" t="s">
        <v>337</v>
      </c>
      <c r="C13" s="298" t="s">
        <v>338</v>
      </c>
      <c r="D13" s="438" t="s">
        <v>339</v>
      </c>
      <c r="E13" s="439"/>
      <c r="F13" s="439"/>
      <c r="G13" s="440"/>
      <c r="H13" s="298" t="s">
        <v>340</v>
      </c>
      <c r="I13" s="298" t="s">
        <v>37</v>
      </c>
      <c r="J13" s="298" t="s">
        <v>341</v>
      </c>
    </row>
    <row r="14" spans="1:10" ht="15">
      <c r="A14" s="299"/>
      <c r="B14" s="436"/>
      <c r="C14" s="299"/>
      <c r="D14" s="298" t="s">
        <v>8</v>
      </c>
      <c r="E14" s="438" t="s">
        <v>9</v>
      </c>
      <c r="F14" s="439"/>
      <c r="G14" s="440"/>
      <c r="H14" s="299"/>
      <c r="I14" s="299"/>
      <c r="J14" s="299"/>
    </row>
    <row r="15" spans="1:10" ht="105">
      <c r="A15" s="300"/>
      <c r="B15" s="437"/>
      <c r="C15" s="300"/>
      <c r="D15" s="300"/>
      <c r="E15" s="119" t="s">
        <v>38</v>
      </c>
      <c r="F15" s="119" t="s">
        <v>342</v>
      </c>
      <c r="G15" s="119" t="s">
        <v>39</v>
      </c>
      <c r="H15" s="300"/>
      <c r="I15" s="300"/>
      <c r="J15" s="300"/>
    </row>
    <row r="16" spans="1:10" ht="15">
      <c r="A16" s="119">
        <v>1</v>
      </c>
      <c r="B16" s="119">
        <v>2</v>
      </c>
      <c r="C16" s="119">
        <v>3</v>
      </c>
      <c r="D16" s="119">
        <v>4</v>
      </c>
      <c r="E16" s="119">
        <v>5</v>
      </c>
      <c r="F16" s="119">
        <v>6</v>
      </c>
      <c r="G16" s="119">
        <v>7</v>
      </c>
      <c r="H16" s="119">
        <v>8</v>
      </c>
      <c r="I16" s="119">
        <v>9</v>
      </c>
      <c r="J16" s="119">
        <v>10</v>
      </c>
    </row>
    <row r="17" spans="1:10" ht="15">
      <c r="A17" s="119">
        <v>1</v>
      </c>
      <c r="B17" s="121" t="s">
        <v>343</v>
      </c>
      <c r="C17" s="119">
        <v>1</v>
      </c>
      <c r="D17" s="135">
        <f>E17+F17+G17+H17+I17</f>
        <v>60261.33</v>
      </c>
      <c r="E17" s="136">
        <v>46620.43</v>
      </c>
      <c r="F17" s="137"/>
      <c r="G17" s="136"/>
      <c r="H17" s="119">
        <v>13640.9</v>
      </c>
      <c r="I17" s="119"/>
      <c r="J17" s="138">
        <f>C17*D17*12</f>
        <v>723135.96</v>
      </c>
    </row>
    <row r="18" spans="1:10" ht="25.5" customHeight="1">
      <c r="A18" s="119">
        <v>2</v>
      </c>
      <c r="B18" s="121" t="s">
        <v>344</v>
      </c>
      <c r="C18" s="119">
        <v>2.6</v>
      </c>
      <c r="D18" s="135">
        <f aca="true" t="shared" si="0" ref="D18:D32">E18+F18+G18+H18+I18</f>
        <v>54545.907</v>
      </c>
      <c r="E18" s="137">
        <v>41958.39</v>
      </c>
      <c r="F18" s="137"/>
      <c r="G18" s="137"/>
      <c r="H18" s="139">
        <f>E18*30%</f>
        <v>12587.517</v>
      </c>
      <c r="I18" s="119"/>
      <c r="J18" s="138">
        <f aca="true" t="shared" si="1" ref="J18:J28">C18*D18*12</f>
        <v>1701832.2984000002</v>
      </c>
    </row>
    <row r="19" spans="1:10" ht="30">
      <c r="A19" s="119">
        <v>3</v>
      </c>
      <c r="B19" s="121" t="s">
        <v>236</v>
      </c>
      <c r="C19" s="119">
        <v>1</v>
      </c>
      <c r="D19" s="135">
        <f t="shared" si="0"/>
        <v>48485.242</v>
      </c>
      <c r="E19" s="137">
        <v>37296.34</v>
      </c>
      <c r="F19" s="137"/>
      <c r="G19" s="137"/>
      <c r="H19" s="139">
        <f aca="true" t="shared" si="2" ref="H19:H32">E19*30%</f>
        <v>11188.901999999998</v>
      </c>
      <c r="I19" s="119"/>
      <c r="J19" s="138">
        <f t="shared" si="1"/>
        <v>581822.904</v>
      </c>
    </row>
    <row r="20" spans="1:10" ht="15">
      <c r="A20" s="119">
        <v>4</v>
      </c>
      <c r="B20" s="121" t="s">
        <v>345</v>
      </c>
      <c r="C20" s="119">
        <v>1</v>
      </c>
      <c r="D20" s="135">
        <f t="shared" si="0"/>
        <v>19488.963</v>
      </c>
      <c r="E20" s="137">
        <v>14991.51</v>
      </c>
      <c r="F20" s="137"/>
      <c r="G20" s="137"/>
      <c r="H20" s="139">
        <f t="shared" si="2"/>
        <v>4497.4529999999995</v>
      </c>
      <c r="I20" s="119"/>
      <c r="J20" s="138">
        <f t="shared" si="1"/>
        <v>233867.55599999998</v>
      </c>
    </row>
    <row r="21" spans="1:10" ht="30">
      <c r="A21" s="119">
        <v>5</v>
      </c>
      <c r="B21" s="121" t="s">
        <v>346</v>
      </c>
      <c r="C21" s="119">
        <v>1</v>
      </c>
      <c r="D21" s="135">
        <f t="shared" si="0"/>
        <v>16099.525</v>
      </c>
      <c r="E21" s="137">
        <v>12384.25</v>
      </c>
      <c r="F21" s="137"/>
      <c r="G21" s="137"/>
      <c r="H21" s="139">
        <f t="shared" si="2"/>
        <v>3715.2749999999996</v>
      </c>
      <c r="I21" s="119"/>
      <c r="J21" s="138">
        <f t="shared" si="1"/>
        <v>193194.3</v>
      </c>
    </row>
    <row r="22" spans="1:10" ht="15">
      <c r="A22" s="119">
        <v>6</v>
      </c>
      <c r="B22" s="121" t="s">
        <v>347</v>
      </c>
      <c r="C22" s="119">
        <v>0.5</v>
      </c>
      <c r="D22" s="135">
        <f t="shared" si="0"/>
        <v>6461</v>
      </c>
      <c r="E22" s="137">
        <v>4970</v>
      </c>
      <c r="F22" s="137"/>
      <c r="G22" s="137"/>
      <c r="H22" s="139">
        <f t="shared" si="2"/>
        <v>1491</v>
      </c>
      <c r="I22" s="119"/>
      <c r="J22" s="138">
        <f t="shared" si="1"/>
        <v>38766</v>
      </c>
    </row>
    <row r="23" spans="1:10" ht="15">
      <c r="A23" s="119">
        <v>7</v>
      </c>
      <c r="B23" s="121" t="s">
        <v>348</v>
      </c>
      <c r="C23" s="119">
        <v>1.5</v>
      </c>
      <c r="D23" s="135">
        <f t="shared" si="0"/>
        <v>19383</v>
      </c>
      <c r="E23" s="137">
        <v>14910</v>
      </c>
      <c r="F23" s="137"/>
      <c r="G23" s="137"/>
      <c r="H23" s="139">
        <f t="shared" si="2"/>
        <v>4473</v>
      </c>
      <c r="I23" s="119"/>
      <c r="J23" s="138">
        <f t="shared" si="1"/>
        <v>348894</v>
      </c>
    </row>
    <row r="24" spans="1:10" ht="15">
      <c r="A24" s="119">
        <v>8</v>
      </c>
      <c r="B24" s="121" t="s">
        <v>349</v>
      </c>
      <c r="C24" s="119">
        <v>0.5</v>
      </c>
      <c r="D24" s="135">
        <f t="shared" si="0"/>
        <v>7413.9</v>
      </c>
      <c r="E24" s="137">
        <v>5703</v>
      </c>
      <c r="F24" s="137"/>
      <c r="G24" s="137"/>
      <c r="H24" s="139">
        <f t="shared" si="2"/>
        <v>1710.8999999999999</v>
      </c>
      <c r="I24" s="119"/>
      <c r="J24" s="138">
        <f t="shared" si="1"/>
        <v>44483.399999999994</v>
      </c>
    </row>
    <row r="25" spans="1:10" ht="45">
      <c r="A25" s="119">
        <v>9</v>
      </c>
      <c r="B25" s="121" t="s">
        <v>350</v>
      </c>
      <c r="C25" s="119">
        <v>1.5</v>
      </c>
      <c r="D25" s="135">
        <f t="shared" si="0"/>
        <v>19700.889000000003</v>
      </c>
      <c r="E25" s="137">
        <v>15154.53</v>
      </c>
      <c r="F25" s="137"/>
      <c r="G25" s="137"/>
      <c r="H25" s="139">
        <f t="shared" si="2"/>
        <v>4546.359</v>
      </c>
      <c r="I25" s="119"/>
      <c r="J25" s="138">
        <f t="shared" si="1"/>
        <v>354616.00200000004</v>
      </c>
    </row>
    <row r="26" spans="1:10" ht="45">
      <c r="A26" s="119">
        <v>10</v>
      </c>
      <c r="B26" s="121" t="s">
        <v>351</v>
      </c>
      <c r="C26" s="119">
        <v>2</v>
      </c>
      <c r="D26" s="135">
        <f t="shared" si="0"/>
        <v>25844</v>
      </c>
      <c r="E26" s="137">
        <v>19880</v>
      </c>
      <c r="F26" s="137"/>
      <c r="G26" s="137"/>
      <c r="H26" s="139">
        <f t="shared" si="2"/>
        <v>5964</v>
      </c>
      <c r="I26" s="119"/>
      <c r="J26" s="138">
        <f t="shared" si="1"/>
        <v>620256</v>
      </c>
    </row>
    <row r="27" spans="1:10" ht="15">
      <c r="A27" s="119">
        <v>11</v>
      </c>
      <c r="B27" s="121" t="s">
        <v>352</v>
      </c>
      <c r="C27" s="119">
        <v>0.5</v>
      </c>
      <c r="D27" s="135">
        <f t="shared" si="0"/>
        <v>6461</v>
      </c>
      <c r="E27" s="137">
        <v>4970</v>
      </c>
      <c r="F27" s="137"/>
      <c r="G27" s="137"/>
      <c r="H27" s="139">
        <f t="shared" si="2"/>
        <v>1491</v>
      </c>
      <c r="I27" s="119"/>
      <c r="J27" s="138">
        <f t="shared" si="1"/>
        <v>38766</v>
      </c>
    </row>
    <row r="28" spans="1:10" ht="15">
      <c r="A28" s="119">
        <v>12</v>
      </c>
      <c r="B28" s="121" t="s">
        <v>353</v>
      </c>
      <c r="C28" s="119">
        <v>3</v>
      </c>
      <c r="D28" s="135">
        <f t="shared" si="0"/>
        <v>46688.38500000001</v>
      </c>
      <c r="E28" s="137">
        <v>31287.15</v>
      </c>
      <c r="F28" s="137">
        <v>6015.09</v>
      </c>
      <c r="G28" s="137"/>
      <c r="H28" s="139">
        <f t="shared" si="2"/>
        <v>9386.145</v>
      </c>
      <c r="I28" s="119"/>
      <c r="J28" s="138">
        <f t="shared" si="1"/>
        <v>1680781.8600000003</v>
      </c>
    </row>
    <row r="29" spans="1:10" ht="15">
      <c r="A29" s="119">
        <v>13</v>
      </c>
      <c r="B29" s="121" t="s">
        <v>354</v>
      </c>
      <c r="C29" s="119">
        <v>46.61</v>
      </c>
      <c r="D29" s="135">
        <v>37835.3</v>
      </c>
      <c r="E29" s="137">
        <v>33726.65</v>
      </c>
      <c r="F29" s="137"/>
      <c r="G29" s="137"/>
      <c r="H29" s="139">
        <f t="shared" si="2"/>
        <v>10117.995</v>
      </c>
      <c r="I29" s="119"/>
      <c r="J29" s="140">
        <v>12303572.53</v>
      </c>
    </row>
    <row r="30" spans="1:10" ht="15">
      <c r="A30" s="119">
        <v>14</v>
      </c>
      <c r="B30" s="121"/>
      <c r="C30" s="119"/>
      <c r="D30" s="135">
        <f t="shared" si="0"/>
        <v>0</v>
      </c>
      <c r="E30" s="137"/>
      <c r="F30" s="137"/>
      <c r="G30" s="137"/>
      <c r="H30" s="139">
        <f t="shared" si="2"/>
        <v>0</v>
      </c>
      <c r="I30" s="119"/>
      <c r="J30" s="138">
        <f>C30*D30*12</f>
        <v>0</v>
      </c>
    </row>
    <row r="31" spans="1:10" ht="15">
      <c r="A31" s="119">
        <v>15</v>
      </c>
      <c r="B31" s="121"/>
      <c r="C31" s="119"/>
      <c r="D31" s="135">
        <f t="shared" si="0"/>
        <v>0</v>
      </c>
      <c r="E31" s="137"/>
      <c r="F31" s="137"/>
      <c r="G31" s="137"/>
      <c r="H31" s="139">
        <f t="shared" si="2"/>
        <v>0</v>
      </c>
      <c r="I31" s="119"/>
      <c r="J31" s="138">
        <f>C31*D31*12</f>
        <v>0</v>
      </c>
    </row>
    <row r="32" spans="1:10" ht="15">
      <c r="A32" s="119">
        <v>16</v>
      </c>
      <c r="B32" s="121"/>
      <c r="C32" s="119"/>
      <c r="D32" s="135">
        <f t="shared" si="0"/>
        <v>0</v>
      </c>
      <c r="E32" s="137"/>
      <c r="F32" s="137"/>
      <c r="G32" s="137"/>
      <c r="H32" s="139">
        <f t="shared" si="2"/>
        <v>0</v>
      </c>
      <c r="I32" s="119"/>
      <c r="J32" s="138">
        <f>C32*D32*12</f>
        <v>0</v>
      </c>
    </row>
    <row r="33" spans="1:10" ht="15">
      <c r="A33" s="441" t="s">
        <v>355</v>
      </c>
      <c r="B33" s="442"/>
      <c r="C33" s="119"/>
      <c r="D33" s="119"/>
      <c r="E33" s="119" t="s">
        <v>137</v>
      </c>
      <c r="F33" s="119" t="s">
        <v>137</v>
      </c>
      <c r="G33" s="119" t="s">
        <v>137</v>
      </c>
      <c r="H33" s="119" t="s">
        <v>137</v>
      </c>
      <c r="I33" s="119" t="s">
        <v>137</v>
      </c>
      <c r="J33" s="141">
        <f>SUM(J17:J32)</f>
        <v>18863988.8104</v>
      </c>
    </row>
    <row r="34" spans="1:10" ht="15.75">
      <c r="A34" s="142"/>
      <c r="B34" s="434" t="s">
        <v>356</v>
      </c>
      <c r="C34" s="434"/>
      <c r="D34" s="434"/>
      <c r="E34" s="434"/>
      <c r="F34" s="434"/>
      <c r="G34" s="434"/>
      <c r="H34" s="142"/>
      <c r="I34" s="142"/>
      <c r="J34" s="142"/>
    </row>
    <row r="35" spans="1:10" ht="75">
      <c r="A35" s="119" t="s">
        <v>336</v>
      </c>
      <c r="B35" s="438" t="s">
        <v>40</v>
      </c>
      <c r="C35" s="439"/>
      <c r="D35" s="440"/>
      <c r="E35" s="438" t="s">
        <v>357</v>
      </c>
      <c r="F35" s="440"/>
      <c r="G35" s="119" t="s">
        <v>358</v>
      </c>
      <c r="H35" s="119" t="s">
        <v>359</v>
      </c>
      <c r="I35" s="438" t="s">
        <v>360</v>
      </c>
      <c r="J35" s="440"/>
    </row>
    <row r="36" spans="1:10" ht="15">
      <c r="A36" s="119">
        <v>1</v>
      </c>
      <c r="B36" s="438" t="s">
        <v>489</v>
      </c>
      <c r="C36" s="439"/>
      <c r="D36" s="440"/>
      <c r="E36" s="438"/>
      <c r="F36" s="440"/>
      <c r="G36" s="119">
        <v>1</v>
      </c>
      <c r="H36" s="119"/>
      <c r="I36" s="443">
        <v>50000</v>
      </c>
      <c r="J36" s="444"/>
    </row>
    <row r="37" spans="1:10" ht="15">
      <c r="A37" s="119"/>
      <c r="B37" s="438"/>
      <c r="C37" s="439"/>
      <c r="D37" s="440"/>
      <c r="E37" s="438"/>
      <c r="F37" s="440"/>
      <c r="G37" s="119"/>
      <c r="H37" s="119"/>
      <c r="I37" s="438"/>
      <c r="J37" s="440"/>
    </row>
    <row r="38" spans="1:10" ht="15">
      <c r="A38" s="119"/>
      <c r="B38" s="438"/>
      <c r="C38" s="439"/>
      <c r="D38" s="440"/>
      <c r="E38" s="438"/>
      <c r="F38" s="440"/>
      <c r="G38" s="119"/>
      <c r="H38" s="119"/>
      <c r="I38" s="438"/>
      <c r="J38" s="440"/>
    </row>
    <row r="39" spans="1:10" ht="15">
      <c r="A39" s="119"/>
      <c r="B39" s="445" t="s">
        <v>355</v>
      </c>
      <c r="C39" s="446"/>
      <c r="D39" s="447"/>
      <c r="E39" s="438" t="s">
        <v>137</v>
      </c>
      <c r="F39" s="440"/>
      <c r="G39" s="119" t="s">
        <v>137</v>
      </c>
      <c r="H39" s="119" t="s">
        <v>137</v>
      </c>
      <c r="I39" s="443">
        <f>SUM(I36:J38)</f>
        <v>50000</v>
      </c>
      <c r="J39" s="444"/>
    </row>
    <row r="40" spans="1:10" ht="15">
      <c r="A40" s="143"/>
      <c r="B40" s="143"/>
      <c r="C40" s="143"/>
      <c r="D40" s="143"/>
      <c r="E40" s="143"/>
      <c r="F40" s="143"/>
      <c r="G40" s="143"/>
      <c r="H40" s="143"/>
      <c r="I40" s="143"/>
      <c r="J40" s="143"/>
    </row>
    <row r="41" spans="1:10" ht="15.75">
      <c r="A41" s="142"/>
      <c r="B41" s="434" t="s">
        <v>361</v>
      </c>
      <c r="C41" s="434"/>
      <c r="D41" s="434"/>
      <c r="E41" s="434"/>
      <c r="F41" s="434"/>
      <c r="G41" s="434"/>
      <c r="H41" s="142"/>
      <c r="I41" s="142"/>
      <c r="J41" s="142"/>
    </row>
    <row r="42" spans="1:10" ht="15">
      <c r="A42" s="143"/>
      <c r="B42" s="143"/>
      <c r="C42" s="143"/>
      <c r="D42" s="143"/>
      <c r="E42" s="143"/>
      <c r="F42" s="143"/>
      <c r="G42" s="143"/>
      <c r="H42" s="143"/>
      <c r="I42" s="143"/>
      <c r="J42" s="143"/>
    </row>
    <row r="43" spans="1:10" ht="105">
      <c r="A43" s="119" t="s">
        <v>336</v>
      </c>
      <c r="B43" s="438" t="s">
        <v>40</v>
      </c>
      <c r="C43" s="439"/>
      <c r="D43" s="440"/>
      <c r="E43" s="438" t="s">
        <v>61</v>
      </c>
      <c r="F43" s="440"/>
      <c r="G43" s="119" t="s">
        <v>62</v>
      </c>
      <c r="H43" s="119" t="s">
        <v>362</v>
      </c>
      <c r="I43" s="438" t="s">
        <v>360</v>
      </c>
      <c r="J43" s="440"/>
    </row>
    <row r="44" spans="1:10" ht="15">
      <c r="A44" s="119">
        <v>1</v>
      </c>
      <c r="B44" s="438" t="s">
        <v>363</v>
      </c>
      <c r="C44" s="439"/>
      <c r="D44" s="440"/>
      <c r="E44" s="438">
        <v>1</v>
      </c>
      <c r="F44" s="440"/>
      <c r="G44" s="119">
        <v>7</v>
      </c>
      <c r="H44" s="119">
        <v>50</v>
      </c>
      <c r="I44" s="438">
        <v>600</v>
      </c>
      <c r="J44" s="440"/>
    </row>
    <row r="45" spans="1:10" ht="15">
      <c r="A45" s="119"/>
      <c r="B45" s="445" t="s">
        <v>355</v>
      </c>
      <c r="C45" s="446"/>
      <c r="D45" s="447"/>
      <c r="E45" s="438" t="s">
        <v>137</v>
      </c>
      <c r="F45" s="440"/>
      <c r="G45" s="119" t="s">
        <v>137</v>
      </c>
      <c r="H45" s="119" t="s">
        <v>137</v>
      </c>
      <c r="I45" s="438">
        <f>SUM(I44)</f>
        <v>600</v>
      </c>
      <c r="J45" s="440"/>
    </row>
    <row r="46" spans="1:10" ht="15">
      <c r="A46" s="143"/>
      <c r="B46" s="143"/>
      <c r="C46" s="143"/>
      <c r="D46" s="143"/>
      <c r="E46" s="143"/>
      <c r="F46" s="143"/>
      <c r="G46" s="143"/>
      <c r="H46" s="143"/>
      <c r="I46" s="143"/>
      <c r="J46" s="143"/>
    </row>
    <row r="47" spans="1:10" ht="15.75">
      <c r="A47" s="118"/>
      <c r="B47" s="296" t="s">
        <v>161</v>
      </c>
      <c r="C47" s="296"/>
      <c r="D47" s="296"/>
      <c r="E47" s="296"/>
      <c r="F47" s="296"/>
      <c r="G47" s="296"/>
      <c r="H47" s="296"/>
      <c r="I47" s="296"/>
      <c r="J47" s="143"/>
    </row>
    <row r="48" spans="1:10" ht="30">
      <c r="A48" s="119" t="s">
        <v>336</v>
      </c>
      <c r="B48" s="438" t="s">
        <v>42</v>
      </c>
      <c r="C48" s="439"/>
      <c r="D48" s="439"/>
      <c r="E48" s="439"/>
      <c r="F48" s="440"/>
      <c r="G48" s="438" t="s">
        <v>364</v>
      </c>
      <c r="H48" s="440"/>
      <c r="I48" s="438" t="s">
        <v>365</v>
      </c>
      <c r="J48" s="440"/>
    </row>
    <row r="49" spans="1:10" ht="15">
      <c r="A49" s="119">
        <v>1</v>
      </c>
      <c r="B49" s="438">
        <v>2</v>
      </c>
      <c r="C49" s="439"/>
      <c r="D49" s="439"/>
      <c r="E49" s="439"/>
      <c r="F49" s="440"/>
      <c r="G49" s="438">
        <v>3</v>
      </c>
      <c r="H49" s="440"/>
      <c r="I49" s="438">
        <v>4</v>
      </c>
      <c r="J49" s="440"/>
    </row>
    <row r="50" spans="1:10" ht="15">
      <c r="A50" s="119"/>
      <c r="B50" s="448" t="s">
        <v>43</v>
      </c>
      <c r="C50" s="449"/>
      <c r="D50" s="449"/>
      <c r="E50" s="449"/>
      <c r="F50" s="450"/>
      <c r="G50" s="451">
        <v>18863988.8104</v>
      </c>
      <c r="H50" s="452"/>
      <c r="I50" s="451">
        <f>I51+I52+I53</f>
        <v>4150077.5382880005</v>
      </c>
      <c r="J50" s="452"/>
    </row>
    <row r="51" spans="1:10" ht="15">
      <c r="A51" s="119"/>
      <c r="B51" s="448" t="s">
        <v>366</v>
      </c>
      <c r="C51" s="449"/>
      <c r="D51" s="449"/>
      <c r="E51" s="449"/>
      <c r="F51" s="450"/>
      <c r="G51" s="453"/>
      <c r="H51" s="454"/>
      <c r="I51" s="451">
        <f>G50*22%</f>
        <v>4150077.5382880005</v>
      </c>
      <c r="J51" s="452"/>
    </row>
    <row r="52" spans="1:10" ht="15">
      <c r="A52" s="119"/>
      <c r="B52" s="448" t="s">
        <v>367</v>
      </c>
      <c r="C52" s="449"/>
      <c r="D52" s="449"/>
      <c r="E52" s="449"/>
      <c r="F52" s="450"/>
      <c r="G52" s="453"/>
      <c r="H52" s="454"/>
      <c r="I52" s="455">
        <v>0</v>
      </c>
      <c r="J52" s="456"/>
    </row>
    <row r="53" spans="1:10" ht="15">
      <c r="A53" s="119"/>
      <c r="B53" s="448" t="s">
        <v>368</v>
      </c>
      <c r="C53" s="449"/>
      <c r="D53" s="449"/>
      <c r="E53" s="449"/>
      <c r="F53" s="450"/>
      <c r="G53" s="453"/>
      <c r="H53" s="454"/>
      <c r="I53" s="455">
        <v>0</v>
      </c>
      <c r="J53" s="456"/>
    </row>
    <row r="54" spans="1:10" ht="15">
      <c r="A54" s="119"/>
      <c r="B54" s="448" t="s">
        <v>47</v>
      </c>
      <c r="C54" s="449"/>
      <c r="D54" s="449"/>
      <c r="E54" s="449"/>
      <c r="F54" s="450"/>
      <c r="G54" s="451">
        <v>18863988.8104</v>
      </c>
      <c r="H54" s="452"/>
      <c r="I54" s="451">
        <f>I55+I56+I57+I58+I59</f>
        <v>584847.7131224</v>
      </c>
      <c r="J54" s="452"/>
    </row>
    <row r="55" spans="1:10" ht="15">
      <c r="A55" s="119"/>
      <c r="B55" s="448" t="s">
        <v>369</v>
      </c>
      <c r="C55" s="449"/>
      <c r="D55" s="449"/>
      <c r="E55" s="449"/>
      <c r="F55" s="450"/>
      <c r="G55" s="453"/>
      <c r="H55" s="454"/>
      <c r="I55" s="451">
        <f>G54*2.9%</f>
        <v>547055.6755016</v>
      </c>
      <c r="J55" s="452"/>
    </row>
    <row r="56" spans="1:10" ht="15">
      <c r="A56" s="119"/>
      <c r="B56" s="448" t="s">
        <v>370</v>
      </c>
      <c r="C56" s="449"/>
      <c r="D56" s="449"/>
      <c r="E56" s="449"/>
      <c r="F56" s="450"/>
      <c r="G56" s="453"/>
      <c r="H56" s="454"/>
      <c r="I56" s="455">
        <v>0</v>
      </c>
      <c r="J56" s="456"/>
    </row>
    <row r="57" spans="1:10" ht="15">
      <c r="A57" s="119"/>
      <c r="B57" s="448" t="s">
        <v>371</v>
      </c>
      <c r="C57" s="449"/>
      <c r="D57" s="449"/>
      <c r="E57" s="449"/>
      <c r="F57" s="450"/>
      <c r="G57" s="453"/>
      <c r="H57" s="454"/>
      <c r="I57" s="451">
        <f>G54*0.2%+64.06</f>
        <v>37792.0376208</v>
      </c>
      <c r="J57" s="452"/>
    </row>
    <row r="58" spans="1:10" ht="15">
      <c r="A58" s="119"/>
      <c r="B58" s="448" t="s">
        <v>372</v>
      </c>
      <c r="C58" s="449"/>
      <c r="D58" s="449"/>
      <c r="E58" s="449"/>
      <c r="F58" s="450"/>
      <c r="G58" s="453"/>
      <c r="H58" s="454"/>
      <c r="I58" s="451"/>
      <c r="J58" s="452"/>
    </row>
    <row r="59" spans="1:10" ht="15">
      <c r="A59" s="119"/>
      <c r="B59" s="448" t="s">
        <v>372</v>
      </c>
      <c r="C59" s="449"/>
      <c r="D59" s="449"/>
      <c r="E59" s="449"/>
      <c r="F59" s="450"/>
      <c r="G59" s="453"/>
      <c r="H59" s="454"/>
      <c r="I59" s="451"/>
      <c r="J59" s="452"/>
    </row>
    <row r="60" spans="1:10" ht="15">
      <c r="A60" s="119"/>
      <c r="B60" s="448" t="s">
        <v>373</v>
      </c>
      <c r="C60" s="449"/>
      <c r="D60" s="449"/>
      <c r="E60" s="449"/>
      <c r="F60" s="450"/>
      <c r="G60" s="451">
        <v>18863988.8104</v>
      </c>
      <c r="H60" s="452"/>
      <c r="I60" s="451">
        <v>962063.48</v>
      </c>
      <c r="J60" s="452"/>
    </row>
    <row r="61" spans="1:10" ht="15">
      <c r="A61" s="119"/>
      <c r="B61" s="445" t="s">
        <v>374</v>
      </c>
      <c r="C61" s="446"/>
      <c r="D61" s="446"/>
      <c r="E61" s="446"/>
      <c r="F61" s="447"/>
      <c r="G61" s="438" t="s">
        <v>137</v>
      </c>
      <c r="H61" s="440"/>
      <c r="I61" s="457">
        <f>I50+I54+I60-64.11</f>
        <v>5696924.621410401</v>
      </c>
      <c r="J61" s="458"/>
    </row>
  </sheetData>
  <sheetProtection/>
  <mergeCells count="86">
    <mergeCell ref="B61:F61"/>
    <mergeCell ref="G61:H61"/>
    <mergeCell ref="I61:J61"/>
    <mergeCell ref="B59:F59"/>
    <mergeCell ref="G59:H59"/>
    <mergeCell ref="I59:J59"/>
    <mergeCell ref="B60:F60"/>
    <mergeCell ref="G60:H60"/>
    <mergeCell ref="I60:J60"/>
    <mergeCell ref="I56:J56"/>
    <mergeCell ref="B57:F57"/>
    <mergeCell ref="G57:H57"/>
    <mergeCell ref="I57:J57"/>
    <mergeCell ref="B58:F58"/>
    <mergeCell ref="G58:H58"/>
    <mergeCell ref="I58:J58"/>
    <mergeCell ref="B56:F56"/>
    <mergeCell ref="G56:H56"/>
    <mergeCell ref="B54:F54"/>
    <mergeCell ref="G54:H54"/>
    <mergeCell ref="I54:J54"/>
    <mergeCell ref="B55:F55"/>
    <mergeCell ref="G55:H55"/>
    <mergeCell ref="I55:J55"/>
    <mergeCell ref="B52:F52"/>
    <mergeCell ref="G52:H52"/>
    <mergeCell ref="I52:J52"/>
    <mergeCell ref="B53:F53"/>
    <mergeCell ref="G53:H53"/>
    <mergeCell ref="I53:J53"/>
    <mergeCell ref="B50:F50"/>
    <mergeCell ref="G50:H50"/>
    <mergeCell ref="I50:J50"/>
    <mergeCell ref="B51:F51"/>
    <mergeCell ref="G51:H51"/>
    <mergeCell ref="I51:J51"/>
    <mergeCell ref="B47:I47"/>
    <mergeCell ref="B48:F48"/>
    <mergeCell ref="G48:H48"/>
    <mergeCell ref="I48:J48"/>
    <mergeCell ref="B49:F49"/>
    <mergeCell ref="G49:H49"/>
    <mergeCell ref="I49:J49"/>
    <mergeCell ref="B44:D44"/>
    <mergeCell ref="E44:F44"/>
    <mergeCell ref="I44:J44"/>
    <mergeCell ref="B45:D45"/>
    <mergeCell ref="E45:F45"/>
    <mergeCell ref="I45:J45"/>
    <mergeCell ref="B39:D39"/>
    <mergeCell ref="E39:F39"/>
    <mergeCell ref="I39:J39"/>
    <mergeCell ref="B41:G41"/>
    <mergeCell ref="B43:D43"/>
    <mergeCell ref="E43:F43"/>
    <mergeCell ref="I43:J43"/>
    <mergeCell ref="B37:D37"/>
    <mergeCell ref="E37:F37"/>
    <mergeCell ref="I37:J37"/>
    <mergeCell ref="B38:D38"/>
    <mergeCell ref="E38:F38"/>
    <mergeCell ref="I38:J38"/>
    <mergeCell ref="B35:D35"/>
    <mergeCell ref="E35:F35"/>
    <mergeCell ref="I35:J35"/>
    <mergeCell ref="B36:D36"/>
    <mergeCell ref="E36:F36"/>
    <mergeCell ref="I36:J36"/>
    <mergeCell ref="I13:I15"/>
    <mergeCell ref="J13:J15"/>
    <mergeCell ref="D14:D15"/>
    <mergeCell ref="E14:G14"/>
    <mergeCell ref="A33:B33"/>
    <mergeCell ref="B34:G34"/>
    <mergeCell ref="B12:G12"/>
    <mergeCell ref="A13:A15"/>
    <mergeCell ref="B13:B15"/>
    <mergeCell ref="C13:C15"/>
    <mergeCell ref="D13:G13"/>
    <mergeCell ref="H13:H15"/>
    <mergeCell ref="J1:O7"/>
    <mergeCell ref="A9:J9"/>
    <mergeCell ref="A10:C10"/>
    <mergeCell ref="D10:F10"/>
    <mergeCell ref="A11:D11"/>
    <mergeCell ref="E11:J11"/>
  </mergeCells>
  <printOptions/>
  <pageMargins left="0.25" right="0.25" top="0.75" bottom="0.75" header="0.3" footer="0.3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B44"/>
  <sheetViews>
    <sheetView zoomScalePageLayoutView="0" workbookViewId="0" topLeftCell="B28">
      <selection activeCell="G42" sqref="G42"/>
    </sheetView>
  </sheetViews>
  <sheetFormatPr defaultColWidth="9.00390625" defaultRowHeight="12.75"/>
  <cols>
    <col min="1" max="1" width="9.125" style="0" hidden="1" customWidth="1"/>
    <col min="3" max="3" width="23.875" style="0" customWidth="1"/>
    <col min="4" max="4" width="5.75390625" style="0" customWidth="1"/>
    <col min="5" max="5" width="12.625" style="0" customWidth="1"/>
    <col min="6" max="6" width="11.25390625" style="0" customWidth="1"/>
    <col min="7" max="7" width="21.25390625" style="0" customWidth="1"/>
  </cols>
  <sheetData>
    <row r="1" spans="1:7" ht="15">
      <c r="A1" s="153"/>
      <c r="B1" s="167"/>
      <c r="C1" s="168"/>
      <c r="D1" s="167"/>
      <c r="E1" s="168"/>
      <c r="F1" s="168"/>
      <c r="G1" s="169"/>
    </row>
    <row r="2" spans="1:7" ht="15.75">
      <c r="A2" s="153"/>
      <c r="B2" s="267" t="s">
        <v>430</v>
      </c>
      <c r="C2" s="267"/>
      <c r="D2" s="267"/>
      <c r="E2" s="267"/>
      <c r="F2" s="267"/>
      <c r="G2" s="267"/>
    </row>
    <row r="3" spans="1:106" ht="21" customHeight="1">
      <c r="A3" s="153"/>
      <c r="B3" s="460" t="s">
        <v>473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  <c r="AO3" s="461"/>
      <c r="AP3" s="461"/>
      <c r="AQ3" s="459"/>
      <c r="AR3" s="459"/>
      <c r="AS3" s="459"/>
      <c r="AT3" s="459"/>
      <c r="AU3" s="459"/>
      <c r="AV3" s="459"/>
      <c r="AW3" s="459"/>
      <c r="AX3" s="459"/>
      <c r="AY3" s="459"/>
      <c r="AZ3" s="459"/>
      <c r="BA3" s="459"/>
      <c r="BB3" s="459"/>
      <c r="BC3" s="459"/>
      <c r="BD3" s="459"/>
      <c r="BE3" s="459"/>
      <c r="BF3" s="459"/>
      <c r="BG3" s="459"/>
      <c r="BH3" s="459"/>
      <c r="BI3" s="459"/>
      <c r="BJ3" s="459"/>
      <c r="BK3" s="459"/>
      <c r="BL3" s="459"/>
      <c r="BM3" s="459"/>
      <c r="BN3" s="459"/>
      <c r="BO3" s="459"/>
      <c r="BP3" s="459"/>
      <c r="BQ3" s="459"/>
      <c r="BR3" s="459"/>
      <c r="BS3" s="459"/>
      <c r="BT3" s="459"/>
      <c r="BU3" s="459"/>
      <c r="BV3" s="459"/>
      <c r="BW3" s="459"/>
      <c r="BX3" s="459"/>
      <c r="BY3" s="459"/>
      <c r="BZ3" s="459"/>
      <c r="CA3" s="459"/>
      <c r="CB3" s="459"/>
      <c r="CC3" s="459"/>
      <c r="CD3" s="459"/>
      <c r="CE3" s="459"/>
      <c r="CF3" s="459"/>
      <c r="CG3" s="459"/>
      <c r="CH3" s="459"/>
      <c r="CI3" s="459"/>
      <c r="CJ3" s="459"/>
      <c r="CK3" s="459"/>
      <c r="CL3" s="459"/>
      <c r="CM3" s="459"/>
      <c r="CN3" s="459"/>
      <c r="CO3" s="459"/>
      <c r="CP3" s="459"/>
      <c r="CQ3" s="459"/>
      <c r="CR3" s="459"/>
      <c r="CS3" s="459"/>
      <c r="CT3" s="459"/>
      <c r="CU3" s="459"/>
      <c r="CV3" s="459"/>
      <c r="CW3" s="459"/>
      <c r="CX3" s="459"/>
      <c r="CY3" s="459"/>
      <c r="CZ3" s="459"/>
      <c r="DA3" s="459"/>
      <c r="DB3" s="459"/>
    </row>
    <row r="4" spans="1:7" ht="105">
      <c r="A4" s="153"/>
      <c r="B4" s="170" t="s">
        <v>336</v>
      </c>
      <c r="C4" s="170" t="s">
        <v>4</v>
      </c>
      <c r="D4" s="170" t="s">
        <v>56</v>
      </c>
      <c r="E4" s="170" t="s">
        <v>431</v>
      </c>
      <c r="F4" s="170" t="s">
        <v>432</v>
      </c>
      <c r="G4" s="170" t="s">
        <v>360</v>
      </c>
    </row>
    <row r="5" spans="1:7" ht="15">
      <c r="A5" s="153"/>
      <c r="B5" s="170">
        <v>1</v>
      </c>
      <c r="C5" s="170">
        <v>2</v>
      </c>
      <c r="D5" s="170">
        <v>3</v>
      </c>
      <c r="E5" s="170">
        <v>4</v>
      </c>
      <c r="F5" s="170">
        <v>5</v>
      </c>
      <c r="G5" s="170">
        <v>6</v>
      </c>
    </row>
    <row r="6" spans="1:7" ht="18.75" customHeight="1">
      <c r="A6" s="153"/>
      <c r="B6" s="170">
        <v>1</v>
      </c>
      <c r="C6" s="171" t="s">
        <v>477</v>
      </c>
      <c r="D6" s="170">
        <v>6</v>
      </c>
      <c r="E6" s="170">
        <v>6050</v>
      </c>
      <c r="F6" s="170"/>
      <c r="G6" s="172">
        <v>36300</v>
      </c>
    </row>
    <row r="7" spans="1:7" ht="15">
      <c r="A7" s="153"/>
      <c r="B7" s="174"/>
      <c r="C7" s="170" t="s">
        <v>355</v>
      </c>
      <c r="D7" s="170" t="s">
        <v>137</v>
      </c>
      <c r="E7" s="170" t="s">
        <v>137</v>
      </c>
      <c r="F7" s="170" t="s">
        <v>137</v>
      </c>
      <c r="G7" s="175">
        <f>SUM(G6:G6)</f>
        <v>36300</v>
      </c>
    </row>
    <row r="8" spans="1:7" ht="15">
      <c r="A8" s="153"/>
      <c r="B8" s="153"/>
      <c r="C8" s="153"/>
      <c r="D8" s="153"/>
      <c r="E8" s="153"/>
      <c r="F8" s="153"/>
      <c r="G8" s="153"/>
    </row>
    <row r="9" spans="1:7" ht="15">
      <c r="A9" s="153"/>
      <c r="B9" s="153"/>
      <c r="C9" s="153"/>
      <c r="D9" s="153"/>
      <c r="E9" s="153"/>
      <c r="F9" s="153"/>
      <c r="G9" s="153"/>
    </row>
    <row r="10" spans="1:7" ht="47.25" customHeight="1">
      <c r="A10" s="153"/>
      <c r="B10" s="472" t="s">
        <v>435</v>
      </c>
      <c r="C10" s="472"/>
      <c r="D10" s="472"/>
      <c r="E10" s="472"/>
      <c r="F10" s="472"/>
      <c r="G10" s="472"/>
    </row>
    <row r="11" spans="1:7" ht="28.5" customHeight="1">
      <c r="A11" s="153"/>
      <c r="B11" s="470" t="s">
        <v>472</v>
      </c>
      <c r="C11" s="471"/>
      <c r="D11" s="471"/>
      <c r="E11" s="471"/>
      <c r="F11" s="471"/>
      <c r="G11" s="471"/>
    </row>
    <row r="12" spans="1:7" ht="45">
      <c r="A12" s="153"/>
      <c r="B12" s="170" t="s">
        <v>336</v>
      </c>
      <c r="C12" s="464" t="s">
        <v>40</v>
      </c>
      <c r="D12" s="465"/>
      <c r="E12" s="170" t="s">
        <v>58</v>
      </c>
      <c r="F12" s="170" t="s">
        <v>436</v>
      </c>
      <c r="G12" s="170" t="s">
        <v>437</v>
      </c>
    </row>
    <row r="13" spans="1:7" ht="15">
      <c r="A13" s="153"/>
      <c r="B13" s="170">
        <v>1</v>
      </c>
      <c r="C13" s="464">
        <v>2</v>
      </c>
      <c r="D13" s="465"/>
      <c r="E13" s="170">
        <v>3</v>
      </c>
      <c r="F13" s="170">
        <v>4</v>
      </c>
      <c r="G13" s="170">
        <v>5</v>
      </c>
    </row>
    <row r="14" spans="1:7" ht="15">
      <c r="A14" s="153"/>
      <c r="B14" s="170">
        <v>1</v>
      </c>
      <c r="C14" s="462" t="s">
        <v>291</v>
      </c>
      <c r="D14" s="463"/>
      <c r="E14" s="170">
        <v>1</v>
      </c>
      <c r="F14" s="170">
        <v>3</v>
      </c>
      <c r="G14" s="172">
        <v>92800</v>
      </c>
    </row>
    <row r="15" spans="1:7" ht="15">
      <c r="A15" s="153"/>
      <c r="B15" s="170">
        <v>2</v>
      </c>
      <c r="C15" s="462" t="s">
        <v>438</v>
      </c>
      <c r="D15" s="463"/>
      <c r="E15" s="170">
        <v>5</v>
      </c>
      <c r="F15" s="170">
        <v>6</v>
      </c>
      <c r="G15" s="172">
        <v>12000</v>
      </c>
    </row>
    <row r="16" spans="1:7" ht="15">
      <c r="A16" s="153"/>
      <c r="B16" s="174"/>
      <c r="C16" s="467" t="s">
        <v>355</v>
      </c>
      <c r="D16" s="469"/>
      <c r="E16" s="170" t="s">
        <v>137</v>
      </c>
      <c r="F16" s="170" t="s">
        <v>137</v>
      </c>
      <c r="G16" s="176">
        <f>SUM(G14:G15)</f>
        <v>104800</v>
      </c>
    </row>
    <row r="17" spans="1:7" ht="15">
      <c r="A17" s="153"/>
      <c r="B17" s="153"/>
      <c r="C17" s="153"/>
      <c r="D17" s="153"/>
      <c r="E17" s="153"/>
      <c r="F17" s="153"/>
      <c r="G17" s="177"/>
    </row>
    <row r="18" spans="1:7" ht="15.75">
      <c r="A18" s="153"/>
      <c r="B18" s="472" t="s">
        <v>439</v>
      </c>
      <c r="C18" s="472"/>
      <c r="D18" s="472"/>
      <c r="E18" s="472"/>
      <c r="F18" s="472"/>
      <c r="G18" s="472"/>
    </row>
    <row r="19" spans="1:42" ht="15">
      <c r="A19" s="153"/>
      <c r="B19" s="460" t="s">
        <v>474</v>
      </c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461"/>
      <c r="AN19" s="461"/>
      <c r="AO19" s="461"/>
      <c r="AP19" s="461"/>
    </row>
    <row r="20" spans="1:7" ht="45">
      <c r="A20" s="153"/>
      <c r="B20" s="170" t="s">
        <v>336</v>
      </c>
      <c r="C20" s="464" t="s">
        <v>40</v>
      </c>
      <c r="D20" s="473"/>
      <c r="E20" s="465"/>
      <c r="F20" s="170" t="s">
        <v>59</v>
      </c>
      <c r="G20" s="170" t="s">
        <v>440</v>
      </c>
    </row>
    <row r="21" spans="1:7" ht="15">
      <c r="A21" s="153"/>
      <c r="B21" s="170">
        <v>1</v>
      </c>
      <c r="C21" s="464">
        <v>2</v>
      </c>
      <c r="D21" s="473"/>
      <c r="E21" s="465"/>
      <c r="F21" s="170">
        <v>3</v>
      </c>
      <c r="G21" s="170">
        <v>4</v>
      </c>
    </row>
    <row r="22" spans="1:7" ht="15">
      <c r="A22" s="153"/>
      <c r="B22" s="170">
        <v>1</v>
      </c>
      <c r="C22" s="462"/>
      <c r="D22" s="466"/>
      <c r="E22" s="463"/>
      <c r="F22" s="170"/>
      <c r="G22" s="172"/>
    </row>
    <row r="23" spans="1:7" ht="15">
      <c r="A23" s="153"/>
      <c r="B23" s="170">
        <v>2</v>
      </c>
      <c r="C23" s="462" t="s">
        <v>320</v>
      </c>
      <c r="D23" s="466"/>
      <c r="E23" s="463"/>
      <c r="F23" s="170">
        <v>6</v>
      </c>
      <c r="G23" s="172">
        <v>50000</v>
      </c>
    </row>
    <row r="24" spans="1:7" ht="15">
      <c r="A24" s="153"/>
      <c r="B24" s="170">
        <v>3</v>
      </c>
      <c r="C24" s="462" t="s">
        <v>441</v>
      </c>
      <c r="D24" s="466"/>
      <c r="E24" s="463"/>
      <c r="F24" s="170">
        <v>3</v>
      </c>
      <c r="G24" s="172">
        <f>123678.39-100000</f>
        <v>23678.39</v>
      </c>
    </row>
    <row r="25" spans="1:7" ht="15">
      <c r="A25" s="153"/>
      <c r="B25" s="170">
        <v>4</v>
      </c>
      <c r="C25" s="462" t="s">
        <v>442</v>
      </c>
      <c r="D25" s="466"/>
      <c r="E25" s="463"/>
      <c r="F25" s="170">
        <v>3</v>
      </c>
      <c r="G25" s="172">
        <f>60000+63131.22-46809.61</f>
        <v>76321.61</v>
      </c>
    </row>
    <row r="26" spans="1:7" ht="15">
      <c r="A26" s="153"/>
      <c r="B26" s="170">
        <v>5</v>
      </c>
      <c r="C26" s="462" t="s">
        <v>443</v>
      </c>
      <c r="D26" s="466"/>
      <c r="E26" s="463"/>
      <c r="F26" s="170"/>
      <c r="G26" s="172">
        <v>0</v>
      </c>
    </row>
    <row r="27" spans="1:7" ht="15">
      <c r="A27" s="153"/>
      <c r="B27" s="174"/>
      <c r="C27" s="467" t="s">
        <v>355</v>
      </c>
      <c r="D27" s="468"/>
      <c r="E27" s="469"/>
      <c r="F27" s="170" t="s">
        <v>137</v>
      </c>
      <c r="G27" s="178">
        <f>SUM(G22:G26)</f>
        <v>150000</v>
      </c>
    </row>
    <row r="28" spans="1:7" ht="15.75">
      <c r="A28" s="153"/>
      <c r="B28" s="472" t="s">
        <v>444</v>
      </c>
      <c r="C28" s="472"/>
      <c r="D28" s="472"/>
      <c r="E28" s="472"/>
      <c r="F28" s="472"/>
      <c r="G28" s="472"/>
    </row>
    <row r="29" spans="1:42" ht="15">
      <c r="A29" s="153"/>
      <c r="B29" s="460" t="s">
        <v>475</v>
      </c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460"/>
      <c r="X29" s="460"/>
      <c r="Y29" s="460"/>
      <c r="Z29" s="460"/>
      <c r="AA29" s="460"/>
      <c r="AB29" s="460"/>
      <c r="AC29" s="460"/>
      <c r="AD29" s="460"/>
      <c r="AE29" s="460"/>
      <c r="AF29" s="460"/>
      <c r="AG29" s="460"/>
      <c r="AH29" s="460"/>
      <c r="AI29" s="460"/>
      <c r="AJ29" s="460"/>
      <c r="AK29" s="460"/>
      <c r="AL29" s="460"/>
      <c r="AM29" s="460"/>
      <c r="AN29" s="460"/>
      <c r="AO29" s="460"/>
      <c r="AP29" s="460"/>
    </row>
    <row r="30" spans="1:42" ht="45">
      <c r="A30" s="153"/>
      <c r="B30" s="170" t="s">
        <v>336</v>
      </c>
      <c r="C30" s="464" t="s">
        <v>40</v>
      </c>
      <c r="D30" s="465"/>
      <c r="E30" s="170" t="s">
        <v>57</v>
      </c>
      <c r="F30" s="170" t="s">
        <v>445</v>
      </c>
      <c r="G30" s="170" t="s">
        <v>446</v>
      </c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</row>
    <row r="31" spans="1:7" ht="15">
      <c r="A31" s="153"/>
      <c r="B31" s="170">
        <v>1</v>
      </c>
      <c r="C31" s="464">
        <v>2</v>
      </c>
      <c r="D31" s="465"/>
      <c r="E31" s="170">
        <v>3</v>
      </c>
      <c r="F31" s="170">
        <v>4</v>
      </c>
      <c r="G31" s="170">
        <v>5</v>
      </c>
    </row>
    <row r="32" spans="1:7" ht="15">
      <c r="A32" s="153"/>
      <c r="B32" s="170">
        <v>1</v>
      </c>
      <c r="C32" s="462"/>
      <c r="D32" s="463"/>
      <c r="E32" s="170"/>
      <c r="F32" s="173"/>
      <c r="G32" s="172"/>
    </row>
    <row r="33" spans="1:7" ht="15">
      <c r="A33" s="153"/>
      <c r="B33" s="174"/>
      <c r="C33" s="467" t="s">
        <v>355</v>
      </c>
      <c r="D33" s="469"/>
      <c r="E33" s="170" t="s">
        <v>137</v>
      </c>
      <c r="F33" s="170" t="s">
        <v>137</v>
      </c>
      <c r="G33" s="176">
        <f>SUM(G32:G32)</f>
        <v>0</v>
      </c>
    </row>
    <row r="34" spans="1:7" ht="15.75">
      <c r="A34" s="153"/>
      <c r="B34" s="472" t="s">
        <v>447</v>
      </c>
      <c r="C34" s="472"/>
      <c r="D34" s="472"/>
      <c r="E34" s="472"/>
      <c r="F34" s="472"/>
      <c r="G34" s="472"/>
    </row>
    <row r="35" spans="1:42" ht="15">
      <c r="A35" s="153"/>
      <c r="B35" s="460" t="s">
        <v>476</v>
      </c>
      <c r="C35" s="461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461"/>
      <c r="Z35" s="461"/>
      <c r="AA35" s="461"/>
      <c r="AB35" s="461"/>
      <c r="AC35" s="461"/>
      <c r="AD35" s="461"/>
      <c r="AE35" s="461"/>
      <c r="AF35" s="461"/>
      <c r="AG35" s="461"/>
      <c r="AH35" s="461"/>
      <c r="AI35" s="461"/>
      <c r="AJ35" s="461"/>
      <c r="AK35" s="461"/>
      <c r="AL35" s="461"/>
      <c r="AM35" s="461"/>
      <c r="AN35" s="461"/>
      <c r="AO35" s="461"/>
      <c r="AP35" s="461"/>
    </row>
    <row r="36" spans="1:7" ht="45">
      <c r="A36" s="153"/>
      <c r="B36" s="170" t="s">
        <v>336</v>
      </c>
      <c r="C36" s="464" t="s">
        <v>40</v>
      </c>
      <c r="D36" s="465"/>
      <c r="E36" s="170" t="s">
        <v>57</v>
      </c>
      <c r="F36" s="170" t="s">
        <v>445</v>
      </c>
      <c r="G36" s="170" t="s">
        <v>446</v>
      </c>
    </row>
    <row r="37" spans="1:7" ht="15">
      <c r="A37" s="153"/>
      <c r="B37" s="170">
        <v>1</v>
      </c>
      <c r="C37" s="464">
        <v>2</v>
      </c>
      <c r="D37" s="465"/>
      <c r="E37" s="170">
        <v>3</v>
      </c>
      <c r="F37" s="170">
        <v>4</v>
      </c>
      <c r="G37" s="170">
        <v>5</v>
      </c>
    </row>
    <row r="38" spans="1:7" ht="15">
      <c r="A38" s="153"/>
      <c r="B38" s="170">
        <v>1</v>
      </c>
      <c r="C38" s="462" t="s">
        <v>448</v>
      </c>
      <c r="D38" s="463"/>
      <c r="E38" s="170"/>
      <c r="F38" s="170"/>
      <c r="G38" s="172">
        <v>10000</v>
      </c>
    </row>
    <row r="39" spans="1:7" ht="15">
      <c r="A39" s="153"/>
      <c r="B39" s="170">
        <v>2</v>
      </c>
      <c r="C39" s="462" t="s">
        <v>324</v>
      </c>
      <c r="D39" s="463"/>
      <c r="E39" s="170"/>
      <c r="F39" s="170"/>
      <c r="G39" s="172">
        <v>23952.08</v>
      </c>
    </row>
    <row r="40" spans="1:7" ht="15">
      <c r="A40" s="153"/>
      <c r="B40" s="170">
        <v>3</v>
      </c>
      <c r="C40" s="462" t="s">
        <v>449</v>
      </c>
      <c r="D40" s="463"/>
      <c r="E40" s="170"/>
      <c r="F40" s="170"/>
      <c r="G40" s="172">
        <v>8000</v>
      </c>
    </row>
    <row r="41" spans="1:7" ht="15">
      <c r="A41" s="153"/>
      <c r="B41" s="170">
        <v>4</v>
      </c>
      <c r="C41" s="462" t="s">
        <v>450</v>
      </c>
      <c r="D41" s="463"/>
      <c r="E41" s="170"/>
      <c r="F41" s="170"/>
      <c r="G41" s="172">
        <f>58047.92+116760</f>
        <v>174807.91999999998</v>
      </c>
    </row>
    <row r="42" spans="1:7" ht="15">
      <c r="A42" s="153"/>
      <c r="B42" s="170">
        <v>6</v>
      </c>
      <c r="C42" s="179" t="s">
        <v>310</v>
      </c>
      <c r="D42" s="180"/>
      <c r="E42" s="170"/>
      <c r="F42" s="170"/>
      <c r="G42" s="172">
        <v>100000</v>
      </c>
    </row>
    <row r="43" spans="1:7" ht="15">
      <c r="A43" s="153"/>
      <c r="B43" s="174"/>
      <c r="C43" s="467" t="s">
        <v>355</v>
      </c>
      <c r="D43" s="469"/>
      <c r="E43" s="170" t="s">
        <v>137</v>
      </c>
      <c r="F43" s="170" t="s">
        <v>137</v>
      </c>
      <c r="G43" s="176">
        <f>SUM(G38:G42)</f>
        <v>316760</v>
      </c>
    </row>
    <row r="44" spans="1:7" ht="15">
      <c r="A44" s="153"/>
      <c r="B44" s="153"/>
      <c r="C44" s="153"/>
      <c r="D44" s="153"/>
      <c r="E44" s="153"/>
      <c r="F44" s="153"/>
      <c r="G44" s="153"/>
    </row>
  </sheetData>
  <sheetProtection/>
  <mergeCells count="35">
    <mergeCell ref="B10:G10"/>
    <mergeCell ref="C12:D12"/>
    <mergeCell ref="C13:D13"/>
    <mergeCell ref="C14:D14"/>
    <mergeCell ref="C15:D15"/>
    <mergeCell ref="B2:G2"/>
    <mergeCell ref="B3:AP3"/>
    <mergeCell ref="B28:G28"/>
    <mergeCell ref="C30:D30"/>
    <mergeCell ref="C16:D16"/>
    <mergeCell ref="B18:G18"/>
    <mergeCell ref="C20:E20"/>
    <mergeCell ref="C21:E21"/>
    <mergeCell ref="C22:E22"/>
    <mergeCell ref="C23:E23"/>
    <mergeCell ref="C39:D39"/>
    <mergeCell ref="C40:D40"/>
    <mergeCell ref="C41:D41"/>
    <mergeCell ref="C43:D43"/>
    <mergeCell ref="B11:G11"/>
    <mergeCell ref="C31:D31"/>
    <mergeCell ref="C32:D32"/>
    <mergeCell ref="C33:D33"/>
    <mergeCell ref="B34:G34"/>
    <mergeCell ref="C36:D36"/>
    <mergeCell ref="AQ3:DB3"/>
    <mergeCell ref="B19:AP19"/>
    <mergeCell ref="B29:AP29"/>
    <mergeCell ref="B35:AP35"/>
    <mergeCell ref="C38:D38"/>
    <mergeCell ref="C37:D37"/>
    <mergeCell ref="C24:E24"/>
    <mergeCell ref="C25:E25"/>
    <mergeCell ref="C26:E26"/>
    <mergeCell ref="C27:E27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J101" sqref="J101"/>
    </sheetView>
  </sheetViews>
  <sheetFormatPr defaultColWidth="9.00390625" defaultRowHeight="12.75"/>
  <cols>
    <col min="1" max="1" width="4.875" style="0" customWidth="1"/>
    <col min="3" max="3" width="22.625" style="0" customWidth="1"/>
    <col min="4" max="4" width="20.375" style="0" customWidth="1"/>
    <col min="5" max="5" width="8.75390625" style="0" customWidth="1"/>
    <col min="6" max="6" width="14.00390625" style="0" customWidth="1"/>
    <col min="7" max="7" width="16.625" style="0" customWidth="1"/>
    <col min="10" max="10" width="14.625" style="0" bestFit="1" customWidth="1"/>
  </cols>
  <sheetData>
    <row r="1" spans="1:7" ht="15">
      <c r="A1" s="153"/>
      <c r="B1" s="153"/>
      <c r="C1" s="153"/>
      <c r="D1" s="153"/>
      <c r="E1" s="153"/>
      <c r="F1" s="153"/>
      <c r="G1" s="153"/>
    </row>
    <row r="2" spans="1:7" ht="15.75">
      <c r="A2" s="167"/>
      <c r="B2" s="267" t="s">
        <v>177</v>
      </c>
      <c r="C2" s="267"/>
      <c r="D2" s="267"/>
      <c r="E2" s="267"/>
      <c r="F2" s="267"/>
      <c r="G2" s="267"/>
    </row>
    <row r="3" spans="1:7" ht="15.75">
      <c r="A3" s="153"/>
      <c r="B3" s="480" t="s">
        <v>150</v>
      </c>
      <c r="C3" s="480"/>
      <c r="D3" s="478"/>
      <c r="E3" s="478"/>
      <c r="F3" s="478"/>
      <c r="G3" s="478"/>
    </row>
    <row r="4" spans="1:7" ht="15.75">
      <c r="A4" s="153"/>
      <c r="B4" s="267" t="s">
        <v>333</v>
      </c>
      <c r="C4" s="267"/>
      <c r="D4" s="267"/>
      <c r="E4" s="479"/>
      <c r="F4" s="479"/>
      <c r="G4" s="479"/>
    </row>
    <row r="5" spans="1:7" ht="15">
      <c r="A5" s="153"/>
      <c r="B5" s="153"/>
      <c r="C5" s="153"/>
      <c r="D5" s="153"/>
      <c r="E5" s="153"/>
      <c r="F5" s="153"/>
      <c r="G5" s="153"/>
    </row>
    <row r="6" spans="1:7" ht="75">
      <c r="A6" s="153"/>
      <c r="B6" s="170" t="s">
        <v>336</v>
      </c>
      <c r="C6" s="464" t="s">
        <v>4</v>
      </c>
      <c r="D6" s="465"/>
      <c r="E6" s="170" t="s">
        <v>451</v>
      </c>
      <c r="F6" s="170" t="s">
        <v>452</v>
      </c>
      <c r="G6" s="170" t="s">
        <v>453</v>
      </c>
    </row>
    <row r="7" spans="1:7" ht="15">
      <c r="A7" s="153"/>
      <c r="B7" s="170">
        <v>1</v>
      </c>
      <c r="C7" s="464">
        <v>2</v>
      </c>
      <c r="D7" s="465"/>
      <c r="E7" s="170">
        <v>3</v>
      </c>
      <c r="F7" s="170">
        <v>4</v>
      </c>
      <c r="G7" s="170">
        <v>5</v>
      </c>
    </row>
    <row r="8" spans="1:7" ht="15">
      <c r="A8" s="153"/>
      <c r="B8" s="174"/>
      <c r="C8" s="464"/>
      <c r="D8" s="465"/>
      <c r="E8" s="174"/>
      <c r="F8" s="174"/>
      <c r="G8" s="174"/>
    </row>
    <row r="9" spans="1:7" ht="15">
      <c r="A9" s="153"/>
      <c r="B9" s="174"/>
      <c r="C9" s="464"/>
      <c r="D9" s="465"/>
      <c r="E9" s="174"/>
      <c r="F9" s="174"/>
      <c r="G9" s="174"/>
    </row>
    <row r="10" spans="1:7" ht="15">
      <c r="A10" s="153"/>
      <c r="B10" s="174"/>
      <c r="C10" s="467" t="s">
        <v>355</v>
      </c>
      <c r="D10" s="469"/>
      <c r="E10" s="170" t="s">
        <v>137</v>
      </c>
      <c r="F10" s="170" t="s">
        <v>137</v>
      </c>
      <c r="G10" s="170"/>
    </row>
    <row r="11" spans="1:7" ht="15">
      <c r="A11" s="153"/>
      <c r="B11" s="153"/>
      <c r="C11" s="153"/>
      <c r="D11" s="153"/>
      <c r="E11" s="153"/>
      <c r="F11" s="153"/>
      <c r="G11" s="153"/>
    </row>
    <row r="12" spans="1:7" ht="15.75">
      <c r="A12" s="153"/>
      <c r="B12" s="267" t="s">
        <v>180</v>
      </c>
      <c r="C12" s="267"/>
      <c r="D12" s="267"/>
      <c r="E12" s="267"/>
      <c r="F12" s="267"/>
      <c r="G12" s="267"/>
    </row>
    <row r="13" spans="1:7" ht="15">
      <c r="A13" s="153"/>
      <c r="B13" s="153"/>
      <c r="C13" s="153"/>
      <c r="D13" s="153"/>
      <c r="E13" s="153"/>
      <c r="F13" s="153"/>
      <c r="G13" s="153"/>
    </row>
    <row r="14" spans="1:7" ht="15.75">
      <c r="A14" s="153"/>
      <c r="B14" s="476" t="s">
        <v>150</v>
      </c>
      <c r="C14" s="476"/>
      <c r="D14" s="478"/>
      <c r="E14" s="478"/>
      <c r="F14" s="478"/>
      <c r="G14" s="478"/>
    </row>
    <row r="15" spans="1:7" ht="15.75">
      <c r="A15" s="153"/>
      <c r="B15" s="267" t="s">
        <v>333</v>
      </c>
      <c r="C15" s="267"/>
      <c r="D15" s="267"/>
      <c r="E15" s="479"/>
      <c r="F15" s="479"/>
      <c r="G15" s="479"/>
    </row>
    <row r="16" spans="1:7" ht="15">
      <c r="A16" s="153"/>
      <c r="B16" s="153"/>
      <c r="C16" s="153"/>
      <c r="D16" s="153"/>
      <c r="E16" s="153"/>
      <c r="F16" s="153"/>
      <c r="G16" s="153"/>
    </row>
    <row r="17" spans="1:7" ht="105">
      <c r="A17" s="153"/>
      <c r="B17" s="170" t="s">
        <v>336</v>
      </c>
      <c r="C17" s="464" t="s">
        <v>40</v>
      </c>
      <c r="D17" s="465"/>
      <c r="E17" s="170" t="s">
        <v>454</v>
      </c>
      <c r="F17" s="170" t="s">
        <v>455</v>
      </c>
      <c r="G17" s="170" t="s">
        <v>456</v>
      </c>
    </row>
    <row r="18" spans="1:7" ht="15">
      <c r="A18" s="153"/>
      <c r="B18" s="170">
        <v>1</v>
      </c>
      <c r="C18" s="464">
        <v>2</v>
      </c>
      <c r="D18" s="465"/>
      <c r="E18" s="170">
        <v>3</v>
      </c>
      <c r="F18" s="170">
        <v>4</v>
      </c>
      <c r="G18" s="170">
        <v>5</v>
      </c>
    </row>
    <row r="19" spans="1:7" ht="15">
      <c r="A19" s="153"/>
      <c r="B19" s="174"/>
      <c r="C19" s="464"/>
      <c r="D19" s="465"/>
      <c r="E19" s="174"/>
      <c r="F19" s="174"/>
      <c r="G19" s="174"/>
    </row>
    <row r="20" spans="1:7" ht="15">
      <c r="A20" s="153"/>
      <c r="B20" s="174"/>
      <c r="C20" s="464"/>
      <c r="D20" s="465"/>
      <c r="E20" s="174"/>
      <c r="F20" s="174"/>
      <c r="G20" s="174"/>
    </row>
    <row r="21" spans="1:7" ht="15">
      <c r="A21" s="153"/>
      <c r="B21" s="174"/>
      <c r="C21" s="467" t="s">
        <v>355</v>
      </c>
      <c r="D21" s="469"/>
      <c r="E21" s="170"/>
      <c r="F21" s="170" t="s">
        <v>137</v>
      </c>
      <c r="G21" s="170"/>
    </row>
    <row r="22" spans="1:7" ht="15">
      <c r="A22" s="153"/>
      <c r="B22" s="153"/>
      <c r="C22" s="153"/>
      <c r="D22" s="153"/>
      <c r="E22" s="153"/>
      <c r="F22" s="153"/>
      <c r="G22" s="153"/>
    </row>
    <row r="23" spans="1:7" ht="15.75">
      <c r="A23" s="153"/>
      <c r="B23" s="267" t="s">
        <v>183</v>
      </c>
      <c r="C23" s="267"/>
      <c r="D23" s="267"/>
      <c r="E23" s="267"/>
      <c r="F23" s="267"/>
      <c r="G23" s="267"/>
    </row>
    <row r="24" spans="1:7" ht="15">
      <c r="A24" s="153"/>
      <c r="B24" s="153"/>
      <c r="C24" s="153"/>
      <c r="D24" s="153"/>
      <c r="E24" s="153"/>
      <c r="F24" s="153"/>
      <c r="G24" s="153"/>
    </row>
    <row r="25" spans="1:7" ht="15.75">
      <c r="A25" s="153"/>
      <c r="B25" s="476" t="s">
        <v>150</v>
      </c>
      <c r="C25" s="476"/>
      <c r="D25" s="478"/>
      <c r="E25" s="478"/>
      <c r="F25" s="478"/>
      <c r="G25" s="478"/>
    </row>
    <row r="26" spans="1:7" ht="15.75">
      <c r="A26" s="153"/>
      <c r="B26" s="267" t="s">
        <v>333</v>
      </c>
      <c r="C26" s="267"/>
      <c r="D26" s="267"/>
      <c r="E26" s="479"/>
      <c r="F26" s="479"/>
      <c r="G26" s="479"/>
    </row>
    <row r="27" spans="1:7" ht="15">
      <c r="A27" s="153"/>
      <c r="B27" s="153"/>
      <c r="C27" s="153"/>
      <c r="D27" s="153"/>
      <c r="E27" s="153"/>
      <c r="F27" s="153"/>
      <c r="G27" s="153"/>
    </row>
    <row r="28" spans="1:7" ht="75">
      <c r="A28" s="153"/>
      <c r="B28" s="170" t="s">
        <v>336</v>
      </c>
      <c r="C28" s="464" t="s">
        <v>4</v>
      </c>
      <c r="D28" s="465"/>
      <c r="E28" s="170" t="s">
        <v>451</v>
      </c>
      <c r="F28" s="170" t="s">
        <v>452</v>
      </c>
      <c r="G28" s="170" t="s">
        <v>453</v>
      </c>
    </row>
    <row r="29" spans="1:7" ht="15">
      <c r="A29" s="153"/>
      <c r="B29" s="170">
        <v>1</v>
      </c>
      <c r="C29" s="464">
        <v>2</v>
      </c>
      <c r="D29" s="465"/>
      <c r="E29" s="170">
        <v>3</v>
      </c>
      <c r="F29" s="170">
        <v>4</v>
      </c>
      <c r="G29" s="170">
        <v>5</v>
      </c>
    </row>
    <row r="30" spans="1:7" ht="15">
      <c r="A30" s="153"/>
      <c r="B30" s="174"/>
      <c r="C30" s="464"/>
      <c r="D30" s="465"/>
      <c r="E30" s="174"/>
      <c r="F30" s="174"/>
      <c r="G30" s="174"/>
    </row>
    <row r="31" spans="1:7" ht="15">
      <c r="A31" s="153"/>
      <c r="B31" s="174"/>
      <c r="C31" s="464"/>
      <c r="D31" s="465"/>
      <c r="E31" s="174"/>
      <c r="F31" s="174"/>
      <c r="G31" s="174"/>
    </row>
    <row r="32" spans="1:7" ht="15">
      <c r="A32" s="153"/>
      <c r="B32" s="174"/>
      <c r="C32" s="467" t="s">
        <v>355</v>
      </c>
      <c r="D32" s="469"/>
      <c r="E32" s="170" t="s">
        <v>137</v>
      </c>
      <c r="F32" s="170" t="s">
        <v>137</v>
      </c>
      <c r="G32" s="170"/>
    </row>
    <row r="33" spans="1:7" ht="15">
      <c r="A33" s="153"/>
      <c r="B33" s="153"/>
      <c r="C33" s="153"/>
      <c r="D33" s="153"/>
      <c r="E33" s="153"/>
      <c r="F33" s="153"/>
      <c r="G33" s="153"/>
    </row>
    <row r="34" spans="1:7" ht="15.75">
      <c r="A34" s="153"/>
      <c r="B34" s="472" t="s">
        <v>457</v>
      </c>
      <c r="C34" s="472"/>
      <c r="D34" s="472"/>
      <c r="E34" s="472"/>
      <c r="F34" s="472"/>
      <c r="G34" s="472"/>
    </row>
    <row r="35" spans="1:7" ht="15">
      <c r="A35" s="153"/>
      <c r="B35" s="153"/>
      <c r="C35" s="153"/>
      <c r="D35" s="153"/>
      <c r="E35" s="153"/>
      <c r="F35" s="153"/>
      <c r="G35" s="153"/>
    </row>
    <row r="36" spans="1:7" ht="15.75">
      <c r="A36" s="153"/>
      <c r="B36" s="476" t="s">
        <v>150</v>
      </c>
      <c r="C36" s="476"/>
      <c r="D36" s="477">
        <v>244</v>
      </c>
      <c r="E36" s="477"/>
      <c r="F36" s="477"/>
      <c r="G36" s="477"/>
    </row>
    <row r="37" spans="1:7" ht="15.75">
      <c r="A37" s="153"/>
      <c r="B37" s="476" t="s">
        <v>333</v>
      </c>
      <c r="C37" s="476"/>
      <c r="D37" s="260" t="s">
        <v>334</v>
      </c>
      <c r="E37" s="260"/>
      <c r="F37" s="260"/>
      <c r="G37" s="260"/>
    </row>
    <row r="38" spans="1:7" ht="15">
      <c r="A38" s="153"/>
      <c r="B38" s="153"/>
      <c r="C38" s="153"/>
      <c r="D38" s="153"/>
      <c r="E38" s="153"/>
      <c r="F38" s="153"/>
      <c r="G38" s="153"/>
    </row>
    <row r="39" spans="1:7" ht="75">
      <c r="A39" s="153"/>
      <c r="B39" s="170" t="s">
        <v>336</v>
      </c>
      <c r="C39" s="464" t="s">
        <v>4</v>
      </c>
      <c r="D39" s="465"/>
      <c r="E39" s="170" t="s">
        <v>451</v>
      </c>
      <c r="F39" s="170" t="s">
        <v>452</v>
      </c>
      <c r="G39" s="170" t="s">
        <v>453</v>
      </c>
    </row>
    <row r="40" spans="1:7" ht="15">
      <c r="A40" s="153"/>
      <c r="B40" s="170">
        <v>1</v>
      </c>
      <c r="C40" s="464">
        <v>2</v>
      </c>
      <c r="D40" s="465"/>
      <c r="E40" s="170">
        <v>3</v>
      </c>
      <c r="F40" s="170">
        <v>4</v>
      </c>
      <c r="G40" s="170">
        <v>5</v>
      </c>
    </row>
    <row r="41" spans="1:7" ht="15">
      <c r="A41" s="153"/>
      <c r="B41" s="170">
        <v>1</v>
      </c>
      <c r="C41" s="462"/>
      <c r="D41" s="463"/>
      <c r="E41" s="172"/>
      <c r="F41" s="170"/>
      <c r="G41" s="172"/>
    </row>
    <row r="42" spans="1:7" ht="15">
      <c r="A42" s="153"/>
      <c r="B42" s="174"/>
      <c r="C42" s="467" t="s">
        <v>355</v>
      </c>
      <c r="D42" s="469"/>
      <c r="E42" s="170" t="s">
        <v>137</v>
      </c>
      <c r="F42" s="170" t="s">
        <v>137</v>
      </c>
      <c r="G42" s="178">
        <f>SUM(G41:G41)</f>
        <v>0</v>
      </c>
    </row>
    <row r="43" spans="1:7" ht="15">
      <c r="A43" s="153"/>
      <c r="B43" s="153"/>
      <c r="C43" s="153"/>
      <c r="D43" s="153"/>
      <c r="E43" s="153"/>
      <c r="F43" s="153"/>
      <c r="G43" s="153"/>
    </row>
    <row r="44" spans="1:7" ht="15.75">
      <c r="A44" s="153"/>
      <c r="B44" s="472" t="s">
        <v>458</v>
      </c>
      <c r="C44" s="472"/>
      <c r="D44" s="472"/>
      <c r="E44" s="472"/>
      <c r="F44" s="472"/>
      <c r="G44" s="472"/>
    </row>
    <row r="45" spans="1:7" ht="15">
      <c r="A45" s="153"/>
      <c r="B45" s="153"/>
      <c r="C45" s="153"/>
      <c r="D45" s="153"/>
      <c r="E45" s="153"/>
      <c r="F45" s="153"/>
      <c r="G45" s="153"/>
    </row>
    <row r="46" spans="1:7" ht="15.75">
      <c r="A46" s="153"/>
      <c r="B46" s="476" t="s">
        <v>150</v>
      </c>
      <c r="C46" s="476"/>
      <c r="D46" s="477">
        <v>244</v>
      </c>
      <c r="E46" s="477"/>
      <c r="F46" s="477"/>
      <c r="G46" s="477"/>
    </row>
    <row r="47" spans="1:7" ht="15.75">
      <c r="A47" s="153"/>
      <c r="B47" s="267" t="s">
        <v>333</v>
      </c>
      <c r="C47" s="267"/>
      <c r="D47" s="260" t="s">
        <v>334</v>
      </c>
      <c r="E47" s="260"/>
      <c r="F47" s="260"/>
      <c r="G47" s="260"/>
    </row>
    <row r="48" spans="1:7" ht="15">
      <c r="A48" s="153"/>
      <c r="B48" s="153"/>
      <c r="C48" s="153"/>
      <c r="D48" s="153"/>
      <c r="E48" s="153"/>
      <c r="F48" s="153"/>
      <c r="G48" s="153"/>
    </row>
    <row r="49" spans="1:7" ht="15.75">
      <c r="A49" s="153"/>
      <c r="B49" s="472" t="s">
        <v>459</v>
      </c>
      <c r="C49" s="472"/>
      <c r="D49" s="472"/>
      <c r="E49" s="472"/>
      <c r="F49" s="472"/>
      <c r="G49" s="472"/>
    </row>
    <row r="50" spans="1:7" ht="15">
      <c r="A50" s="153"/>
      <c r="B50" s="153"/>
      <c r="C50" s="153"/>
      <c r="D50" s="153"/>
      <c r="E50" s="153"/>
      <c r="F50" s="153"/>
      <c r="G50" s="153"/>
    </row>
    <row r="51" spans="1:7" ht="60">
      <c r="A51" s="153"/>
      <c r="B51" s="170" t="s">
        <v>336</v>
      </c>
      <c r="C51" s="170" t="s">
        <v>40</v>
      </c>
      <c r="D51" s="170" t="s">
        <v>53</v>
      </c>
      <c r="E51" s="170" t="s">
        <v>54</v>
      </c>
      <c r="F51" s="170" t="s">
        <v>460</v>
      </c>
      <c r="G51" s="170" t="s">
        <v>360</v>
      </c>
    </row>
    <row r="52" spans="1:7" ht="15">
      <c r="A52" s="153"/>
      <c r="B52" s="170">
        <v>1</v>
      </c>
      <c r="C52" s="170">
        <v>2</v>
      </c>
      <c r="D52" s="170">
        <v>3</v>
      </c>
      <c r="E52" s="170">
        <v>4</v>
      </c>
      <c r="F52" s="170">
        <v>5</v>
      </c>
      <c r="G52" s="170">
        <v>6</v>
      </c>
    </row>
    <row r="53" spans="1:7" ht="30">
      <c r="A53" s="153"/>
      <c r="B53" s="170">
        <v>1</v>
      </c>
      <c r="C53" s="171" t="s">
        <v>461</v>
      </c>
      <c r="D53" s="170">
        <v>4</v>
      </c>
      <c r="E53" s="170">
        <v>12</v>
      </c>
      <c r="F53" s="172">
        <v>2185</v>
      </c>
      <c r="G53" s="181">
        <v>55600</v>
      </c>
    </row>
    <row r="54" spans="1:7" ht="15">
      <c r="A54" s="153"/>
      <c r="B54" s="174"/>
      <c r="C54" s="170" t="s">
        <v>355</v>
      </c>
      <c r="D54" s="174" t="s">
        <v>137</v>
      </c>
      <c r="E54" s="170" t="s">
        <v>137</v>
      </c>
      <c r="F54" s="170" t="s">
        <v>137</v>
      </c>
      <c r="G54" s="182">
        <f>SUM(G53:G53)</f>
        <v>55600</v>
      </c>
    </row>
    <row r="55" spans="1:7" ht="15">
      <c r="A55" s="153"/>
      <c r="B55" s="153"/>
      <c r="C55" s="153"/>
      <c r="D55" s="153"/>
      <c r="E55" s="153"/>
      <c r="F55" s="153"/>
      <c r="G55" s="153"/>
    </row>
    <row r="56" spans="1:7" ht="15.75">
      <c r="A56" s="153"/>
      <c r="B56" s="267" t="s">
        <v>188</v>
      </c>
      <c r="C56" s="267"/>
      <c r="D56" s="267"/>
      <c r="E56" s="267"/>
      <c r="F56" s="267"/>
      <c r="G56" s="267"/>
    </row>
    <row r="57" spans="1:7" ht="15">
      <c r="A57" s="153"/>
      <c r="B57" s="153"/>
      <c r="C57" s="153"/>
      <c r="D57" s="153"/>
      <c r="E57" s="153"/>
      <c r="F57" s="153"/>
      <c r="G57" s="153"/>
    </row>
    <row r="58" spans="1:7" ht="75">
      <c r="A58" s="153"/>
      <c r="B58" s="170" t="s">
        <v>336</v>
      </c>
      <c r="C58" s="464" t="s">
        <v>40</v>
      </c>
      <c r="D58" s="465"/>
      <c r="E58" s="170" t="s">
        <v>462</v>
      </c>
      <c r="F58" s="170" t="s">
        <v>463</v>
      </c>
      <c r="G58" s="170" t="s">
        <v>446</v>
      </c>
    </row>
    <row r="59" spans="1:7" ht="15">
      <c r="A59" s="153"/>
      <c r="B59" s="170">
        <v>1</v>
      </c>
      <c r="C59" s="464">
        <v>2</v>
      </c>
      <c r="D59" s="465"/>
      <c r="E59" s="170">
        <v>3</v>
      </c>
      <c r="F59" s="170">
        <v>4</v>
      </c>
      <c r="G59" s="170">
        <v>5</v>
      </c>
    </row>
    <row r="60" spans="1:7" ht="15">
      <c r="A60" s="153"/>
      <c r="B60" s="174"/>
      <c r="C60" s="464"/>
      <c r="D60" s="465"/>
      <c r="E60" s="174"/>
      <c r="F60" s="174"/>
      <c r="G60" s="174"/>
    </row>
    <row r="61" spans="1:7" ht="15">
      <c r="A61" s="153"/>
      <c r="B61" s="174"/>
      <c r="C61" s="464"/>
      <c r="D61" s="465"/>
      <c r="E61" s="174"/>
      <c r="F61" s="174"/>
      <c r="G61" s="174"/>
    </row>
    <row r="62" spans="1:7" ht="15">
      <c r="A62" s="153"/>
      <c r="B62" s="174"/>
      <c r="C62" s="467" t="s">
        <v>355</v>
      </c>
      <c r="D62" s="469"/>
      <c r="E62" s="170"/>
      <c r="F62" s="170"/>
      <c r="G62" s="170"/>
    </row>
    <row r="63" spans="1:7" ht="15">
      <c r="A63" s="153"/>
      <c r="B63" s="153"/>
      <c r="C63" s="153"/>
      <c r="D63" s="153"/>
      <c r="E63" s="153"/>
      <c r="F63" s="153"/>
      <c r="G63" s="153"/>
    </row>
    <row r="64" spans="1:7" ht="15.75">
      <c r="A64" s="153"/>
      <c r="B64" s="472" t="s">
        <v>464</v>
      </c>
      <c r="C64" s="472"/>
      <c r="D64" s="472"/>
      <c r="E64" s="472"/>
      <c r="F64" s="472"/>
      <c r="G64" s="472"/>
    </row>
    <row r="65" spans="1:7" ht="15">
      <c r="A65" s="153"/>
      <c r="B65" s="153"/>
      <c r="C65" s="153"/>
      <c r="D65" s="153"/>
      <c r="E65" s="153"/>
      <c r="F65" s="153"/>
      <c r="G65" s="153"/>
    </row>
    <row r="66" spans="1:7" ht="75">
      <c r="A66" s="153"/>
      <c r="B66" s="170" t="s">
        <v>336</v>
      </c>
      <c r="C66" s="170" t="s">
        <v>4</v>
      </c>
      <c r="D66" s="170" t="s">
        <v>56</v>
      </c>
      <c r="E66" s="170" t="s">
        <v>431</v>
      </c>
      <c r="F66" s="170" t="s">
        <v>432</v>
      </c>
      <c r="G66" s="170" t="s">
        <v>360</v>
      </c>
    </row>
    <row r="67" spans="1:7" ht="15">
      <c r="A67" s="153"/>
      <c r="B67" s="170">
        <v>1</v>
      </c>
      <c r="C67" s="170">
        <v>2</v>
      </c>
      <c r="D67" s="170">
        <v>3</v>
      </c>
      <c r="E67" s="170">
        <v>4</v>
      </c>
      <c r="F67" s="170">
        <v>5</v>
      </c>
      <c r="G67" s="170">
        <v>6</v>
      </c>
    </row>
    <row r="68" spans="1:7" ht="33" customHeight="1">
      <c r="A68" s="153"/>
      <c r="B68" s="170">
        <v>1</v>
      </c>
      <c r="C68" s="170" t="s">
        <v>465</v>
      </c>
      <c r="D68" s="173">
        <v>6050</v>
      </c>
      <c r="E68" s="170">
        <v>8</v>
      </c>
      <c r="F68" s="170"/>
      <c r="G68" s="183">
        <f>D68*E68</f>
        <v>48400</v>
      </c>
    </row>
    <row r="69" spans="1:7" ht="30" customHeight="1">
      <c r="A69" s="153"/>
      <c r="B69" s="170">
        <v>2</v>
      </c>
      <c r="C69" s="171" t="s">
        <v>478</v>
      </c>
      <c r="D69" s="170">
        <v>10000</v>
      </c>
      <c r="E69" s="170">
        <v>8.01</v>
      </c>
      <c r="F69" s="170"/>
      <c r="G69" s="172">
        <v>90000</v>
      </c>
    </row>
    <row r="70" spans="1:7" ht="36.75" customHeight="1">
      <c r="A70" s="153"/>
      <c r="B70" s="170">
        <v>3</v>
      </c>
      <c r="C70" s="171" t="s">
        <v>470</v>
      </c>
      <c r="D70" s="170">
        <v>54.46</v>
      </c>
      <c r="E70" s="170">
        <v>3425.12</v>
      </c>
      <c r="F70" s="170"/>
      <c r="G70" s="172">
        <f>197904.71-27855.98</f>
        <v>170048.72999999998</v>
      </c>
    </row>
    <row r="71" spans="1:7" ht="21" customHeight="1">
      <c r="A71" s="153"/>
      <c r="B71" s="170">
        <v>4</v>
      </c>
      <c r="C71" s="171" t="s">
        <v>471</v>
      </c>
      <c r="D71" s="173">
        <v>727.74</v>
      </c>
      <c r="E71" s="172">
        <v>60.31</v>
      </c>
      <c r="F71" s="170"/>
      <c r="G71" s="172">
        <v>22129.55</v>
      </c>
    </row>
    <row r="72" spans="1:7" ht="30">
      <c r="A72" s="153"/>
      <c r="B72" s="170">
        <v>8</v>
      </c>
      <c r="C72" s="171" t="s">
        <v>479</v>
      </c>
      <c r="D72" s="174"/>
      <c r="E72" s="174"/>
      <c r="F72" s="174"/>
      <c r="G72" s="151">
        <v>3265.74</v>
      </c>
    </row>
    <row r="73" spans="1:7" ht="15">
      <c r="A73" s="153"/>
      <c r="B73" s="170">
        <v>9</v>
      </c>
      <c r="C73" s="171" t="s">
        <v>490</v>
      </c>
      <c r="D73" s="173">
        <v>6050</v>
      </c>
      <c r="E73" s="170">
        <v>12</v>
      </c>
      <c r="F73" s="174"/>
      <c r="G73" s="151">
        <v>99900</v>
      </c>
    </row>
    <row r="74" spans="1:7" ht="13.5" customHeight="1">
      <c r="A74" s="153"/>
      <c r="B74" s="174"/>
      <c r="C74" s="170" t="s">
        <v>355</v>
      </c>
      <c r="D74" s="170" t="s">
        <v>137</v>
      </c>
      <c r="E74" s="170" t="s">
        <v>137</v>
      </c>
      <c r="F74" s="170" t="s">
        <v>137</v>
      </c>
      <c r="G74" s="175">
        <f>SUM(G68:G73)</f>
        <v>433744.01999999996</v>
      </c>
    </row>
    <row r="75" spans="1:7" ht="15" hidden="1">
      <c r="A75" s="153"/>
      <c r="B75" s="153"/>
      <c r="C75" s="153"/>
      <c r="D75" s="153"/>
      <c r="E75" s="153"/>
      <c r="F75" s="153"/>
      <c r="G75" s="153"/>
    </row>
    <row r="76" spans="1:7" ht="13.5" customHeight="1">
      <c r="A76" s="153"/>
      <c r="B76" s="267" t="s">
        <v>196</v>
      </c>
      <c r="C76" s="267"/>
      <c r="D76" s="267"/>
      <c r="E76" s="267"/>
      <c r="F76" s="267"/>
      <c r="G76" s="267"/>
    </row>
    <row r="77" spans="1:7" ht="15" hidden="1">
      <c r="A77" s="153"/>
      <c r="B77" s="153"/>
      <c r="C77" s="153"/>
      <c r="D77" s="153"/>
      <c r="E77" s="153"/>
      <c r="F77" s="153"/>
      <c r="G77" s="153"/>
    </row>
    <row r="78" spans="1:7" ht="45">
      <c r="A78" s="153"/>
      <c r="B78" s="170" t="s">
        <v>336</v>
      </c>
      <c r="C78" s="464" t="s">
        <v>4</v>
      </c>
      <c r="D78" s="465"/>
      <c r="E78" s="170" t="s">
        <v>57</v>
      </c>
      <c r="F78" s="170" t="s">
        <v>433</v>
      </c>
      <c r="G78" s="170" t="s">
        <v>434</v>
      </c>
    </row>
    <row r="79" spans="1:7" ht="15">
      <c r="A79" s="153"/>
      <c r="B79" s="170">
        <v>1</v>
      </c>
      <c r="C79" s="464">
        <v>2</v>
      </c>
      <c r="D79" s="465"/>
      <c r="E79" s="170">
        <v>3</v>
      </c>
      <c r="F79" s="170">
        <v>4</v>
      </c>
      <c r="G79" s="170">
        <v>5</v>
      </c>
    </row>
    <row r="80" spans="1:7" ht="15">
      <c r="A80" s="153"/>
      <c r="B80" s="174"/>
      <c r="C80" s="464"/>
      <c r="D80" s="465"/>
      <c r="E80" s="174"/>
      <c r="F80" s="174"/>
      <c r="G80" s="174"/>
    </row>
    <row r="81" spans="1:7" ht="15">
      <c r="A81" s="153"/>
      <c r="B81" s="174"/>
      <c r="C81" s="464"/>
      <c r="D81" s="465"/>
      <c r="E81" s="174"/>
      <c r="F81" s="174"/>
      <c r="G81" s="174"/>
    </row>
    <row r="82" spans="1:7" ht="10.5" customHeight="1">
      <c r="A82" s="153"/>
      <c r="B82" s="174"/>
      <c r="C82" s="467" t="s">
        <v>355</v>
      </c>
      <c r="D82" s="469"/>
      <c r="E82" s="170" t="s">
        <v>137</v>
      </c>
      <c r="F82" s="170" t="s">
        <v>137</v>
      </c>
      <c r="G82" s="170"/>
    </row>
    <row r="83" spans="1:7" ht="15" hidden="1">
      <c r="A83" s="153"/>
      <c r="B83" s="153"/>
      <c r="C83" s="153"/>
      <c r="D83" s="153"/>
      <c r="E83" s="153"/>
      <c r="F83" s="153"/>
      <c r="G83" s="153"/>
    </row>
    <row r="84" spans="1:7" ht="15.75">
      <c r="A84" s="153"/>
      <c r="B84" s="472" t="s">
        <v>435</v>
      </c>
      <c r="C84" s="472"/>
      <c r="D84" s="472"/>
      <c r="E84" s="472"/>
      <c r="F84" s="472"/>
      <c r="G84" s="472"/>
    </row>
    <row r="85" spans="1:7" ht="15">
      <c r="A85" s="153"/>
      <c r="B85" s="153"/>
      <c r="C85" s="153"/>
      <c r="D85" s="153"/>
      <c r="E85" s="153"/>
      <c r="F85" s="153"/>
      <c r="G85" s="153"/>
    </row>
    <row r="86" spans="1:7" ht="45">
      <c r="A86" s="153"/>
      <c r="B86" s="170" t="s">
        <v>336</v>
      </c>
      <c r="C86" s="464" t="s">
        <v>40</v>
      </c>
      <c r="D86" s="465"/>
      <c r="E86" s="170" t="s">
        <v>58</v>
      </c>
      <c r="F86" s="170" t="s">
        <v>436</v>
      </c>
      <c r="G86" s="170" t="s">
        <v>437</v>
      </c>
    </row>
    <row r="87" spans="1:7" ht="15">
      <c r="A87" s="153"/>
      <c r="B87" s="170">
        <v>1</v>
      </c>
      <c r="C87" s="464">
        <v>2</v>
      </c>
      <c r="D87" s="465"/>
      <c r="E87" s="170">
        <v>3</v>
      </c>
      <c r="F87" s="170">
        <v>4</v>
      </c>
      <c r="G87" s="170">
        <v>5</v>
      </c>
    </row>
    <row r="88" spans="1:7" ht="15">
      <c r="A88" s="153"/>
      <c r="B88" s="170">
        <v>1</v>
      </c>
      <c r="C88" s="185" t="s">
        <v>491</v>
      </c>
      <c r="D88" s="187"/>
      <c r="E88" s="186"/>
      <c r="F88" s="170">
        <v>1</v>
      </c>
      <c r="G88" s="173">
        <v>10000</v>
      </c>
    </row>
    <row r="89" spans="1:7" ht="15">
      <c r="A89" s="153"/>
      <c r="B89" s="170">
        <v>2</v>
      </c>
      <c r="C89" s="185" t="s">
        <v>492</v>
      </c>
      <c r="D89" s="187"/>
      <c r="E89" s="186"/>
      <c r="F89" s="170"/>
      <c r="G89" s="173">
        <v>12300</v>
      </c>
    </row>
    <row r="90" spans="1:7" ht="30">
      <c r="A90" s="153"/>
      <c r="B90" s="170">
        <v>3</v>
      </c>
      <c r="C90" s="185" t="s">
        <v>493</v>
      </c>
      <c r="D90" s="187"/>
      <c r="E90" s="186"/>
      <c r="F90" s="170"/>
      <c r="G90" s="173">
        <v>40000</v>
      </c>
    </row>
    <row r="91" spans="1:7" ht="15">
      <c r="A91" s="153"/>
      <c r="B91" s="170">
        <v>4</v>
      </c>
      <c r="C91" s="185" t="s">
        <v>494</v>
      </c>
      <c r="D91" s="187"/>
      <c r="E91" s="186"/>
      <c r="F91" s="170"/>
      <c r="G91" s="173">
        <f>142948+9959</f>
        <v>152907</v>
      </c>
    </row>
    <row r="92" spans="1:7" ht="15">
      <c r="A92" s="153"/>
      <c r="B92" s="170">
        <v>5</v>
      </c>
      <c r="C92" s="462" t="s">
        <v>466</v>
      </c>
      <c r="D92" s="466"/>
      <c r="E92" s="463"/>
      <c r="F92" s="170">
        <v>1</v>
      </c>
      <c r="G92" s="172">
        <v>158280</v>
      </c>
    </row>
    <row r="93" spans="1:7" ht="15">
      <c r="A93" s="153"/>
      <c r="B93" s="174"/>
      <c r="C93" s="467" t="s">
        <v>355</v>
      </c>
      <c r="D93" s="469"/>
      <c r="E93" s="170" t="s">
        <v>137</v>
      </c>
      <c r="F93" s="170" t="s">
        <v>137</v>
      </c>
      <c r="G93" s="176">
        <f>SUM(G88:G92)</f>
        <v>373487</v>
      </c>
    </row>
    <row r="94" spans="1:7" ht="1.5" customHeight="1">
      <c r="A94" s="153"/>
      <c r="B94" s="153"/>
      <c r="C94" s="153"/>
      <c r="D94" s="153"/>
      <c r="E94" s="153"/>
      <c r="F94" s="153"/>
      <c r="G94" s="177"/>
    </row>
    <row r="95" spans="1:7" ht="15.75">
      <c r="A95" s="153"/>
      <c r="B95" s="472" t="s">
        <v>439</v>
      </c>
      <c r="C95" s="472"/>
      <c r="D95" s="472"/>
      <c r="E95" s="472"/>
      <c r="F95" s="472"/>
      <c r="G95" s="472"/>
    </row>
    <row r="96" spans="1:7" ht="15">
      <c r="A96" s="153"/>
      <c r="B96" s="153"/>
      <c r="C96" s="153"/>
      <c r="D96" s="153"/>
      <c r="E96" s="153"/>
      <c r="F96" s="153"/>
      <c r="G96" s="153"/>
    </row>
    <row r="97" spans="1:7" ht="45">
      <c r="A97" s="153"/>
      <c r="B97" s="170" t="s">
        <v>336</v>
      </c>
      <c r="C97" s="464" t="s">
        <v>40</v>
      </c>
      <c r="D97" s="473"/>
      <c r="E97" s="465"/>
      <c r="F97" s="170" t="s">
        <v>59</v>
      </c>
      <c r="G97" s="170" t="s">
        <v>440</v>
      </c>
    </row>
    <row r="98" spans="1:7" ht="15">
      <c r="A98" s="153"/>
      <c r="B98" s="170">
        <v>1</v>
      </c>
      <c r="C98" s="464">
        <v>2</v>
      </c>
      <c r="D98" s="473"/>
      <c r="E98" s="465"/>
      <c r="F98" s="170">
        <v>3</v>
      </c>
      <c r="G98" s="170">
        <v>4</v>
      </c>
    </row>
    <row r="99" spans="1:7" ht="15">
      <c r="A99" s="153"/>
      <c r="B99" s="170">
        <v>1</v>
      </c>
      <c r="C99" s="462" t="s">
        <v>467</v>
      </c>
      <c r="D99" s="475"/>
      <c r="E99" s="474"/>
      <c r="F99" s="170">
        <v>1</v>
      </c>
      <c r="G99" s="172">
        <v>108000</v>
      </c>
    </row>
    <row r="100" spans="1:7" ht="15">
      <c r="A100" s="153"/>
      <c r="B100" s="170"/>
      <c r="C100" s="462"/>
      <c r="D100" s="475"/>
      <c r="E100" s="474"/>
      <c r="F100" s="170"/>
      <c r="G100" s="172"/>
    </row>
    <row r="101" spans="1:7" ht="15">
      <c r="A101" s="153"/>
      <c r="B101" s="174"/>
      <c r="C101" s="467"/>
      <c r="D101" s="468"/>
      <c r="E101" s="469"/>
      <c r="F101" s="170"/>
      <c r="G101" s="178">
        <f>SUM(G99:G100)</f>
        <v>108000</v>
      </c>
    </row>
    <row r="102" spans="1:7" ht="15">
      <c r="A102" s="153"/>
      <c r="B102" s="153"/>
      <c r="C102" s="153"/>
      <c r="D102" s="153"/>
      <c r="E102" s="153"/>
      <c r="F102" s="153"/>
      <c r="G102" s="153"/>
    </row>
    <row r="103" spans="1:7" ht="15.75">
      <c r="A103" s="153"/>
      <c r="B103" s="472" t="s">
        <v>468</v>
      </c>
      <c r="C103" s="472"/>
      <c r="D103" s="472"/>
      <c r="E103" s="472"/>
      <c r="F103" s="472"/>
      <c r="G103" s="472"/>
    </row>
    <row r="104" spans="1:7" ht="15">
      <c r="A104" s="153"/>
      <c r="B104" s="153"/>
      <c r="C104" s="153"/>
      <c r="D104" s="153"/>
      <c r="E104" s="153"/>
      <c r="F104" s="153"/>
      <c r="G104" s="153"/>
    </row>
    <row r="105" spans="1:10" ht="45">
      <c r="A105" s="153"/>
      <c r="B105" s="170" t="s">
        <v>336</v>
      </c>
      <c r="C105" s="464" t="s">
        <v>40</v>
      </c>
      <c r="D105" s="465"/>
      <c r="E105" s="170" t="s">
        <v>57</v>
      </c>
      <c r="F105" s="170" t="s">
        <v>445</v>
      </c>
      <c r="G105" s="170" t="s">
        <v>446</v>
      </c>
      <c r="J105" s="188"/>
    </row>
    <row r="106" spans="1:7" ht="15">
      <c r="A106" s="153"/>
      <c r="B106" s="170">
        <v>1</v>
      </c>
      <c r="C106" s="464">
        <v>2</v>
      </c>
      <c r="D106" s="465"/>
      <c r="E106" s="170">
        <v>3</v>
      </c>
      <c r="F106" s="170">
        <v>4</v>
      </c>
      <c r="G106" s="170">
        <v>5</v>
      </c>
    </row>
    <row r="107" spans="1:7" ht="15">
      <c r="A107" s="153"/>
      <c r="B107" s="170">
        <v>1</v>
      </c>
      <c r="C107" s="462" t="s">
        <v>469</v>
      </c>
      <c r="D107" s="463"/>
      <c r="E107" s="170">
        <v>1</v>
      </c>
      <c r="F107" s="170"/>
      <c r="G107" s="172">
        <v>209159</v>
      </c>
    </row>
    <row r="108" spans="1:7" ht="15">
      <c r="A108" s="153"/>
      <c r="B108" s="170">
        <v>2</v>
      </c>
      <c r="C108" s="462" t="s">
        <v>310</v>
      </c>
      <c r="D108" s="474"/>
      <c r="E108" s="170">
        <v>1</v>
      </c>
      <c r="F108" s="170"/>
      <c r="G108" s="172">
        <v>175455.55</v>
      </c>
    </row>
    <row r="109" spans="1:7" ht="15">
      <c r="A109" s="153"/>
      <c r="B109" s="174"/>
      <c r="C109" s="467" t="s">
        <v>355</v>
      </c>
      <c r="D109" s="469"/>
      <c r="E109" s="170" t="s">
        <v>137</v>
      </c>
      <c r="F109" s="170" t="s">
        <v>137</v>
      </c>
      <c r="G109" s="176">
        <f>SUM(G107:G108)</f>
        <v>384614.55</v>
      </c>
    </row>
  </sheetData>
  <sheetProtection/>
  <mergeCells count="75">
    <mergeCell ref="B2:G2"/>
    <mergeCell ref="B3:C3"/>
    <mergeCell ref="D3:G3"/>
    <mergeCell ref="B4:D4"/>
    <mergeCell ref="E4:G4"/>
    <mergeCell ref="C6:D6"/>
    <mergeCell ref="C7:D7"/>
    <mergeCell ref="C8:D8"/>
    <mergeCell ref="C9:D9"/>
    <mergeCell ref="C10:D10"/>
    <mergeCell ref="B12:G12"/>
    <mergeCell ref="B14:C14"/>
    <mergeCell ref="D14:G14"/>
    <mergeCell ref="B15:D15"/>
    <mergeCell ref="E15:G15"/>
    <mergeCell ref="C17:D17"/>
    <mergeCell ref="C18:D18"/>
    <mergeCell ref="C19:D19"/>
    <mergeCell ref="C20:D20"/>
    <mergeCell ref="C21:D21"/>
    <mergeCell ref="B23:G23"/>
    <mergeCell ref="B25:C25"/>
    <mergeCell ref="D25:G25"/>
    <mergeCell ref="B26:D26"/>
    <mergeCell ref="E26:G26"/>
    <mergeCell ref="C28:D28"/>
    <mergeCell ref="C29:D29"/>
    <mergeCell ref="C30:D30"/>
    <mergeCell ref="C31:D31"/>
    <mergeCell ref="C32:D32"/>
    <mergeCell ref="B34:G34"/>
    <mergeCell ref="B36:C36"/>
    <mergeCell ref="D36:G36"/>
    <mergeCell ref="B37:C37"/>
    <mergeCell ref="D37:G37"/>
    <mergeCell ref="C39:D39"/>
    <mergeCell ref="C40:D40"/>
    <mergeCell ref="C41:D41"/>
    <mergeCell ref="C42:D42"/>
    <mergeCell ref="B44:G44"/>
    <mergeCell ref="B46:C46"/>
    <mergeCell ref="D46:G46"/>
    <mergeCell ref="B47:C47"/>
    <mergeCell ref="D47:G47"/>
    <mergeCell ref="B49:G49"/>
    <mergeCell ref="B56:G56"/>
    <mergeCell ref="C58:D58"/>
    <mergeCell ref="C59:D59"/>
    <mergeCell ref="C60:D60"/>
    <mergeCell ref="C61:D61"/>
    <mergeCell ref="C62:D62"/>
    <mergeCell ref="B64:G64"/>
    <mergeCell ref="B76:G76"/>
    <mergeCell ref="C78:D78"/>
    <mergeCell ref="C79:D79"/>
    <mergeCell ref="C80:D80"/>
    <mergeCell ref="C81:D81"/>
    <mergeCell ref="C82:D82"/>
    <mergeCell ref="B84:G84"/>
    <mergeCell ref="C86:D86"/>
    <mergeCell ref="C87:D87"/>
    <mergeCell ref="C92:E92"/>
    <mergeCell ref="C93:D93"/>
    <mergeCell ref="B95:G95"/>
    <mergeCell ref="C97:E97"/>
    <mergeCell ref="C98:E98"/>
    <mergeCell ref="C99:E99"/>
    <mergeCell ref="C100:E100"/>
    <mergeCell ref="C109:D109"/>
    <mergeCell ref="C101:E101"/>
    <mergeCell ref="B103:G103"/>
    <mergeCell ref="C105:D105"/>
    <mergeCell ref="C106:D106"/>
    <mergeCell ref="C107:D107"/>
    <mergeCell ref="C108:D108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Владелец</cp:lastModifiedBy>
  <cp:lastPrinted>2020-04-07T14:59:44Z</cp:lastPrinted>
  <dcterms:created xsi:type="dcterms:W3CDTF">2016-11-15T11:35:14Z</dcterms:created>
  <dcterms:modified xsi:type="dcterms:W3CDTF">2020-04-07T15:02:27Z</dcterms:modified>
  <cp:category/>
  <cp:version/>
  <cp:contentType/>
  <cp:contentStatus/>
</cp:coreProperties>
</file>